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tsay.rostov\Desktop\свое\MFRO\News\Чемпионат 2022\5 эт_Taganr\"/>
    </mc:Choice>
  </mc:AlternateContent>
  <bookViews>
    <workbookView xWindow="240" yWindow="108" windowWidth="13260" windowHeight="12156" activeTab="9"/>
  </bookViews>
  <sheets>
    <sheet name="50" sheetId="1" r:id="rId1"/>
    <sheet name="65" sheetId="2" r:id="rId2"/>
    <sheet name="85" sheetId="11" r:id="rId3"/>
    <sheet name="125" sheetId="8" r:id="rId4"/>
    <sheet name="250" sheetId="6" r:id="rId5"/>
    <sheet name="Ветераны" sheetId="5" r:id="rId6"/>
    <sheet name="Любители" sheetId="7" r:id="rId7"/>
    <sheet name="Коляски (1)" sheetId="12" r:id="rId8"/>
    <sheet name="Команды" sheetId="13" r:id="rId9"/>
    <sheet name="Команда(1)" sheetId="14" r:id="rId10"/>
    <sheet name="Лист3" sheetId="3" r:id="rId11"/>
  </sheets>
  <calcPr calcId="162913"/>
</workbook>
</file>

<file path=xl/calcChain.xml><?xml version="1.0" encoding="utf-8"?>
<calcChain xmlns="http://schemas.openxmlformats.org/spreadsheetml/2006/main">
  <c r="I10" i="13" l="1"/>
  <c r="I12" i="13"/>
  <c r="I11" i="13"/>
  <c r="I13" i="13"/>
  <c r="I14" i="13"/>
  <c r="I15" i="13"/>
  <c r="I9" i="13"/>
  <c r="K12" i="7" l="1"/>
  <c r="I12" i="7"/>
  <c r="L12" i="7" s="1"/>
  <c r="K15" i="5"/>
  <c r="I15" i="5"/>
  <c r="L15" i="5" s="1"/>
  <c r="K14" i="5"/>
  <c r="I14" i="5"/>
  <c r="L14" i="5" s="1"/>
  <c r="K11" i="5"/>
  <c r="I11" i="5"/>
  <c r="L11" i="5" s="1"/>
  <c r="K12" i="8"/>
  <c r="I12" i="8"/>
  <c r="L12" i="8" s="1"/>
  <c r="K9" i="8"/>
  <c r="I9" i="8"/>
  <c r="L9" i="8" s="1"/>
  <c r="K10" i="8"/>
  <c r="I10" i="8"/>
  <c r="L10" i="8" s="1"/>
  <c r="K9" i="6"/>
  <c r="I9" i="6"/>
  <c r="L9" i="6" s="1"/>
  <c r="K10" i="6"/>
  <c r="I10" i="6"/>
  <c r="K12" i="11"/>
  <c r="I12" i="11"/>
  <c r="L12" i="11" s="1"/>
  <c r="L10" i="6" l="1"/>
  <c r="I17" i="5"/>
  <c r="K10" i="5" l="1"/>
  <c r="K12" i="5"/>
  <c r="K16" i="5"/>
  <c r="K13" i="5"/>
  <c r="K17" i="5"/>
  <c r="L17" i="5" s="1"/>
  <c r="K19" i="5"/>
  <c r="K20" i="5"/>
  <c r="K21" i="5"/>
  <c r="K18" i="5"/>
  <c r="I10" i="5"/>
  <c r="I12" i="5"/>
  <c r="I16" i="5"/>
  <c r="I13" i="5"/>
  <c r="I19" i="5"/>
  <c r="I20" i="5"/>
  <c r="I21" i="5"/>
  <c r="I18" i="5"/>
  <c r="K12" i="6"/>
  <c r="K11" i="6"/>
  <c r="I12" i="6"/>
  <c r="I11" i="6"/>
  <c r="K11" i="7"/>
  <c r="K21" i="7"/>
  <c r="K10" i="7"/>
  <c r="K17" i="7"/>
  <c r="K20" i="7"/>
  <c r="K13" i="7"/>
  <c r="K14" i="7"/>
  <c r="K15" i="7"/>
  <c r="K16" i="7"/>
  <c r="K18" i="7"/>
  <c r="K19" i="7"/>
  <c r="I11" i="7"/>
  <c r="I21" i="7"/>
  <c r="I10" i="7"/>
  <c r="I17" i="7"/>
  <c r="I20" i="7"/>
  <c r="I13" i="7"/>
  <c r="I14" i="7"/>
  <c r="I15" i="7"/>
  <c r="I16" i="7"/>
  <c r="I18" i="7"/>
  <c r="I19" i="7"/>
  <c r="L18" i="7" l="1"/>
  <c r="L19" i="7"/>
  <c r="L14" i="7"/>
  <c r="L20" i="7"/>
  <c r="L17" i="7"/>
  <c r="L11" i="7"/>
  <c r="L13" i="5"/>
  <c r="L21" i="5"/>
  <c r="L20" i="5"/>
  <c r="L16" i="5"/>
  <c r="L18" i="5"/>
  <c r="L19" i="5"/>
  <c r="L10" i="5"/>
  <c r="L11" i="6"/>
  <c r="L16" i="7"/>
  <c r="L13" i="7"/>
  <c r="L10" i="7"/>
  <c r="L15" i="7"/>
  <c r="L21" i="7"/>
  <c r="L12" i="5"/>
  <c r="L12" i="6"/>
  <c r="K14" i="8"/>
  <c r="K11" i="8"/>
  <c r="K13" i="8"/>
  <c r="I14" i="8"/>
  <c r="I11" i="8"/>
  <c r="I13" i="8"/>
  <c r="L11" i="8" l="1"/>
  <c r="L13" i="8"/>
  <c r="L14" i="8"/>
  <c r="K12" i="2"/>
  <c r="I12" i="2"/>
  <c r="L12" i="2" l="1"/>
  <c r="L12" i="12" l="1"/>
  <c r="J12" i="12"/>
  <c r="L11" i="12"/>
  <c r="J11" i="12"/>
  <c r="K9" i="5"/>
  <c r="I9" i="5"/>
  <c r="K11" i="1"/>
  <c r="I11" i="1"/>
  <c r="L9" i="5" l="1"/>
  <c r="L11" i="1"/>
  <c r="M12" i="12"/>
  <c r="M11" i="12"/>
  <c r="L15" i="12"/>
  <c r="L16" i="12"/>
  <c r="J15" i="12"/>
  <c r="J16" i="12"/>
  <c r="K10" i="1"/>
  <c r="K12" i="1"/>
  <c r="I10" i="1"/>
  <c r="I12" i="1"/>
  <c r="K10" i="11"/>
  <c r="K13" i="11"/>
  <c r="K11" i="11"/>
  <c r="I10" i="11"/>
  <c r="I13" i="11"/>
  <c r="I11" i="11"/>
  <c r="K9" i="2"/>
  <c r="K10" i="2"/>
  <c r="K13" i="2"/>
  <c r="K14" i="2"/>
  <c r="K15" i="2"/>
  <c r="I9" i="2"/>
  <c r="I10" i="2"/>
  <c r="I13" i="2"/>
  <c r="I14" i="2"/>
  <c r="I15" i="2"/>
  <c r="L10" i="2" l="1"/>
  <c r="L13" i="2"/>
  <c r="L10" i="1"/>
  <c r="M15" i="12"/>
  <c r="L14" i="2"/>
  <c r="L15" i="2"/>
  <c r="M16" i="12"/>
  <c r="L13" i="11"/>
  <c r="L9" i="2"/>
  <c r="L12" i="1"/>
  <c r="L11" i="11"/>
  <c r="L10" i="11"/>
  <c r="L14" i="12"/>
  <c r="L9" i="12"/>
  <c r="L10" i="12"/>
  <c r="L17" i="12"/>
  <c r="L18" i="12"/>
  <c r="L19" i="12"/>
  <c r="L20" i="12"/>
  <c r="J14" i="12"/>
  <c r="J9" i="12"/>
  <c r="J10" i="12"/>
  <c r="J17" i="12"/>
  <c r="J18" i="12"/>
  <c r="J19" i="12"/>
  <c r="J20" i="12"/>
  <c r="M18" i="12" l="1"/>
  <c r="M20" i="12"/>
  <c r="M10" i="12"/>
  <c r="M14" i="12"/>
  <c r="M19" i="12"/>
  <c r="M9" i="12"/>
  <c r="M17" i="12"/>
  <c r="K9" i="11" l="1"/>
  <c r="I9" i="11"/>
  <c r="K9" i="7"/>
  <c r="I9" i="7"/>
  <c r="L9" i="7" l="1"/>
  <c r="L9" i="11"/>
  <c r="K11" i="2" l="1"/>
  <c r="I11" i="2"/>
  <c r="L11" i="2" l="1"/>
  <c r="K9" i="1" l="1"/>
  <c r="I9" i="1"/>
  <c r="L9" i="1" l="1"/>
  <c r="L13" i="12" l="1"/>
  <c r="J13" i="12"/>
  <c r="M13" i="12" l="1"/>
</calcChain>
</file>

<file path=xl/sharedStrings.xml><?xml version="1.0" encoding="utf-8"?>
<sst xmlns="http://schemas.openxmlformats.org/spreadsheetml/2006/main" count="507" uniqueCount="175">
  <si>
    <t>1 заезд</t>
  </si>
  <si>
    <t>Место</t>
  </si>
  <si>
    <t>Очки</t>
  </si>
  <si>
    <t>2 заезд</t>
  </si>
  <si>
    <t>Сумма</t>
  </si>
  <si>
    <t>Главный судья___________</t>
  </si>
  <si>
    <t>Главный секретарь_______________</t>
  </si>
  <si>
    <t>Мото</t>
  </si>
  <si>
    <t xml:space="preserve">Место </t>
  </si>
  <si>
    <t>Ст. №</t>
  </si>
  <si>
    <t>Фамилия, Имя</t>
  </si>
  <si>
    <t>Спорт. разряд</t>
  </si>
  <si>
    <t>Город (край, район, область)</t>
  </si>
  <si>
    <t>Команда</t>
  </si>
  <si>
    <t>II</t>
  </si>
  <si>
    <t>Kurashteam</t>
  </si>
  <si>
    <t>Kaw</t>
  </si>
  <si>
    <t>Hus</t>
  </si>
  <si>
    <t>KurashTeam</t>
  </si>
  <si>
    <t>III</t>
  </si>
  <si>
    <t>лично</t>
  </si>
  <si>
    <t>КТМ</t>
  </si>
  <si>
    <t>Yam</t>
  </si>
  <si>
    <t>б/р</t>
  </si>
  <si>
    <t>Рябоконь Юрий</t>
  </si>
  <si>
    <t>г.Азов</t>
  </si>
  <si>
    <t>ASC-Racing</t>
  </si>
  <si>
    <t>КМС</t>
  </si>
  <si>
    <t>Drozd and Compani</t>
  </si>
  <si>
    <t>Honda</t>
  </si>
  <si>
    <t>МС</t>
  </si>
  <si>
    <t>ст.Кущевская</t>
  </si>
  <si>
    <t>Кудрявцев Василий</t>
  </si>
  <si>
    <t>I</t>
  </si>
  <si>
    <t>Круглов Дмитрий</t>
  </si>
  <si>
    <t>SMT Шахты</t>
  </si>
  <si>
    <t>Курашев Ярослав</t>
  </si>
  <si>
    <t>г.Новочеркасск</t>
  </si>
  <si>
    <t>Гоманов Вадим</t>
  </si>
  <si>
    <t xml:space="preserve">II </t>
  </si>
  <si>
    <t>Ростов-на-Дону</t>
  </si>
  <si>
    <t>Ермаков Илья</t>
  </si>
  <si>
    <t>г.Зерноград</t>
  </si>
  <si>
    <t>Ивлев Алексей</t>
  </si>
  <si>
    <t>г.Шахты</t>
  </si>
  <si>
    <t>г.Ейск</t>
  </si>
  <si>
    <t>Yamaha</t>
  </si>
  <si>
    <t>KTM</t>
  </si>
  <si>
    <t>Безуглов Максим</t>
  </si>
  <si>
    <t>г.Каменск-Шахтинский</t>
  </si>
  <si>
    <t>Ващенко Владислав</t>
  </si>
  <si>
    <t>Suzuki</t>
  </si>
  <si>
    <t>Стрижаков Михаил</t>
  </si>
  <si>
    <t>Кущ Игорь</t>
  </si>
  <si>
    <t>г.Донецк ДНР</t>
  </si>
  <si>
    <t>Новошахтинск</t>
  </si>
  <si>
    <t xml:space="preserve">Репин Артем </t>
  </si>
  <si>
    <t>Дубов Алексей</t>
  </si>
  <si>
    <t>г.Аксай</t>
  </si>
  <si>
    <t>Каменск-Шахтинский</t>
  </si>
  <si>
    <t>Скляров Матвей</t>
  </si>
  <si>
    <t>п.Глубокий</t>
  </si>
  <si>
    <t>Мотоклуб "Отрыв"</t>
  </si>
  <si>
    <t>Рожков Александр</t>
  </si>
  <si>
    <t>Орехов Сергей</t>
  </si>
  <si>
    <t>г.Таганрог</t>
  </si>
  <si>
    <t>MX 61</t>
  </si>
  <si>
    <t>Курашев Егор</t>
  </si>
  <si>
    <t>Курашев Сергей</t>
  </si>
  <si>
    <t>Новочеркасск</t>
  </si>
  <si>
    <t>г.Ростов-на-Дону</t>
  </si>
  <si>
    <t>СТК "ЛИГА"</t>
  </si>
  <si>
    <t>Максимов Алексей</t>
  </si>
  <si>
    <t>Мотокросс Аксай</t>
  </si>
  <si>
    <t>Романовский Александр</t>
  </si>
  <si>
    <t>Чуйков Дмитрий</t>
  </si>
  <si>
    <t>Усачёв Андрей</t>
  </si>
  <si>
    <t>Стрижаков Григорий</t>
  </si>
  <si>
    <t>ДОСААФ "Выселки"</t>
  </si>
  <si>
    <t>Бахтин Евгений</t>
  </si>
  <si>
    <t>г. Каменск-Шахтинский</t>
  </si>
  <si>
    <t>"Возрождение-1" Москва</t>
  </si>
  <si>
    <t>Хорев Роман</t>
  </si>
  <si>
    <t>Стругачев Вадим</t>
  </si>
  <si>
    <t>г.Москва</t>
  </si>
  <si>
    <t>Кобылкин Захар</t>
  </si>
  <si>
    <t>Ванжа Владимир</t>
  </si>
  <si>
    <t>Ванжа Вячеслав</t>
  </si>
  <si>
    <t>Подхватилина Ольга</t>
  </si>
  <si>
    <t>Криволапов Андрей</t>
  </si>
  <si>
    <t>Недоруб Богдан</t>
  </si>
  <si>
    <t xml:space="preserve">МХ 61 </t>
  </si>
  <si>
    <t>III-ю</t>
  </si>
  <si>
    <t>р.п.Каменоломни</t>
  </si>
  <si>
    <t>ст.Тацинская</t>
  </si>
  <si>
    <t>ДОСААФ Тацинская</t>
  </si>
  <si>
    <t>Тацинский ДОСААФ</t>
  </si>
  <si>
    <t>г. Ростов-на-Дону</t>
  </si>
  <si>
    <t>"SMT" Шахты</t>
  </si>
  <si>
    <t>СТК "Лига"</t>
  </si>
  <si>
    <t xml:space="preserve">Чемпионат Ростовской области по мотокроссу 2022 года. </t>
  </si>
  <si>
    <t>Класс 65 см3</t>
  </si>
  <si>
    <t>Класс 50 см3</t>
  </si>
  <si>
    <t>Чемпионат Ростовской области по мотокроссу 2022 года.</t>
  </si>
  <si>
    <t>Класс 85 см3</t>
  </si>
  <si>
    <t>Класс 125 см3</t>
  </si>
  <si>
    <t>Класс 250 см3</t>
  </si>
  <si>
    <t>Чемпионат  Ростовской области по мотокроссу 2022 года.</t>
  </si>
  <si>
    <t>Класс "Коляски"</t>
  </si>
  <si>
    <t>Класс "Любители"</t>
  </si>
  <si>
    <t>Класс "Ветераны"</t>
  </si>
  <si>
    <t>1-й этап</t>
  </si>
  <si>
    <t>2-й этап</t>
  </si>
  <si>
    <t>3-й этап</t>
  </si>
  <si>
    <t>5-й этап</t>
  </si>
  <si>
    <t>4-й этап</t>
  </si>
  <si>
    <t>Тюлькин Сергей</t>
  </si>
  <si>
    <t>Деменко Максим</t>
  </si>
  <si>
    <t>г.Батайск</t>
  </si>
  <si>
    <t>Ковальчук Сергей</t>
  </si>
  <si>
    <t>Калюжный Даниил</t>
  </si>
  <si>
    <t>Костенко Артем</t>
  </si>
  <si>
    <t>Курепкин Виктор</t>
  </si>
  <si>
    <t>Аксай Мотокросс</t>
  </si>
  <si>
    <t xml:space="preserve">Ечевский Вадим </t>
  </si>
  <si>
    <t>Мухин Егор</t>
  </si>
  <si>
    <t>4-й этап г. Новочеркасск 22.10.2022</t>
  </si>
  <si>
    <t>Грицай Андрей</t>
  </si>
  <si>
    <t>г. Таганрог</t>
  </si>
  <si>
    <t>Тищенко Константин</t>
  </si>
  <si>
    <t>Фирсов Сергей</t>
  </si>
  <si>
    <t>г.Волгоград</t>
  </si>
  <si>
    <t>СТК "Мотор-Парк"</t>
  </si>
  <si>
    <t>Паронян Тигран</t>
  </si>
  <si>
    <t>Потанин Евгений</t>
  </si>
  <si>
    <t>Дроздов Николай</t>
  </si>
  <si>
    <t>Романюк Максим</t>
  </si>
  <si>
    <t>Куленко Виталий</t>
  </si>
  <si>
    <t>г.Молодогвардейск. ЛНР</t>
  </si>
  <si>
    <t>ZAB</t>
  </si>
  <si>
    <t>Нестеренко Леонид</t>
  </si>
  <si>
    <t>Письменский Евгений</t>
  </si>
  <si>
    <t xml:space="preserve">п.Глубокий </t>
  </si>
  <si>
    <t>Протокол командных результатов</t>
  </si>
  <si>
    <t>Дата</t>
  </si>
  <si>
    <t>Kurashteam 1</t>
  </si>
  <si>
    <t>Место проведения  г.Таганрог</t>
  </si>
  <si>
    <t>30 октября 2022г.</t>
  </si>
  <si>
    <t>GasGas</t>
  </si>
  <si>
    <t>Васильченко Дмитрий</t>
  </si>
  <si>
    <t>Юрченко Юрий</t>
  </si>
  <si>
    <t>Куркин Федор</t>
  </si>
  <si>
    <t>г.Валуйки</t>
  </si>
  <si>
    <t>Tolstov MX</t>
  </si>
  <si>
    <t>Купреев Михаил</t>
  </si>
  <si>
    <t>п.Сузенка</t>
  </si>
  <si>
    <t>Сидей Михаил</t>
  </si>
  <si>
    <t>Кравченко Сергей</t>
  </si>
  <si>
    <t>п.Орловский</t>
  </si>
  <si>
    <t>СТК "Патриот" ДОСААФ</t>
  </si>
  <si>
    <t>Чернышев Сергей</t>
  </si>
  <si>
    <t>Бондаренко Максим</t>
  </si>
  <si>
    <t>Миллерово</t>
  </si>
  <si>
    <t>Серебрянский Юрий</t>
  </si>
  <si>
    <t>г.Торез</t>
  </si>
  <si>
    <t>Войнов Александр</t>
  </si>
  <si>
    <t>"Альбом"</t>
  </si>
  <si>
    <t>5-й этап г. Таганрог 12.11.2022</t>
  </si>
  <si>
    <t>I-ю</t>
  </si>
  <si>
    <t>Кондаков Дмитрий</t>
  </si>
  <si>
    <t>CZ</t>
  </si>
  <si>
    <t>Плющ Василий</t>
  </si>
  <si>
    <t>Прядко Вячеслав</t>
  </si>
  <si>
    <t>Шаталов Сергей</t>
  </si>
  <si>
    <t>г.Краснодар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</si>
</sst>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1" xfId="0" applyFont="1" applyBorder="1"/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2" xfId="0" applyFont="1" applyBorder="1" applyAlignment="1"/>
    <xf numFmtId="0" fontId="8" fillId="0" borderId="22" xfId="0" applyFont="1" applyBorder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22" xfId="0" applyFont="1" applyBorder="1" applyAlignment="1"/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3" fillId="0" borderId="0" xfId="0" applyFont="1" applyFill="1" applyBorder="1"/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6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vertical="center" wrapText="1"/>
      <protection locked="0"/>
    </xf>
    <xf numFmtId="0" fontId="2" fillId="2" borderId="6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zoomScale="90" zoomScaleNormal="90" workbookViewId="0">
      <selection activeCell="H15" sqref="H15"/>
    </sheetView>
  </sheetViews>
  <sheetFormatPr defaultColWidth="9.21875" defaultRowHeight="13.8" x14ac:dyDescent="0.25"/>
  <cols>
    <col min="1" max="1" width="7.44140625" style="13" customWidth="1"/>
    <col min="2" max="2" width="8.21875" style="13" customWidth="1"/>
    <col min="3" max="3" width="26.44140625" style="13" customWidth="1"/>
    <col min="4" max="4" width="10" style="13" customWidth="1"/>
    <col min="5" max="5" width="25.88671875" style="13" customWidth="1"/>
    <col min="6" max="6" width="27.21875" style="13" customWidth="1"/>
    <col min="7" max="7" width="9.44140625" style="13" customWidth="1"/>
    <col min="8" max="13" width="6.77734375" style="13" customWidth="1"/>
    <col min="14" max="16384" width="9.21875" style="13"/>
  </cols>
  <sheetData>
    <row r="2" spans="1:13" x14ac:dyDescent="0.25">
      <c r="D2" s="111" t="s">
        <v>100</v>
      </c>
      <c r="E2" s="112"/>
      <c r="F2" s="112"/>
    </row>
    <row r="3" spans="1:13" x14ac:dyDescent="0.25">
      <c r="E3" s="44" t="s">
        <v>167</v>
      </c>
    </row>
    <row r="4" spans="1:13" x14ac:dyDescent="0.25">
      <c r="E4" s="44" t="s">
        <v>102</v>
      </c>
    </row>
    <row r="5" spans="1:13" ht="14.4" thickBot="1" x14ac:dyDescent="0.3">
      <c r="A5" s="12"/>
      <c r="B5" s="12"/>
      <c r="C5" s="12"/>
      <c r="D5" s="12"/>
      <c r="E5" s="12"/>
      <c r="F5" s="12"/>
      <c r="G5" s="12"/>
      <c r="H5" s="109" t="s">
        <v>0</v>
      </c>
      <c r="I5" s="110"/>
      <c r="J5" s="109" t="s">
        <v>3</v>
      </c>
      <c r="K5" s="110"/>
      <c r="L5" s="12"/>
      <c r="M5" s="14"/>
    </row>
    <row r="6" spans="1:13" ht="24" customHeight="1" x14ac:dyDescent="0.25">
      <c r="A6" s="3" t="s">
        <v>8</v>
      </c>
      <c r="B6" s="119" t="s">
        <v>9</v>
      </c>
      <c r="C6" s="119" t="s">
        <v>10</v>
      </c>
      <c r="D6" s="119" t="s">
        <v>11</v>
      </c>
      <c r="E6" s="119" t="s">
        <v>12</v>
      </c>
      <c r="F6" s="3" t="s">
        <v>13</v>
      </c>
      <c r="G6" s="41" t="s">
        <v>7</v>
      </c>
      <c r="H6" s="113" t="s">
        <v>1</v>
      </c>
      <c r="I6" s="115" t="s">
        <v>2</v>
      </c>
      <c r="J6" s="115" t="s">
        <v>1</v>
      </c>
      <c r="K6" s="115" t="s">
        <v>2</v>
      </c>
      <c r="L6" s="117" t="s">
        <v>4</v>
      </c>
      <c r="M6" s="14"/>
    </row>
    <row r="7" spans="1:13" ht="12" customHeight="1" x14ac:dyDescent="0.25">
      <c r="A7" s="2"/>
      <c r="B7" s="121"/>
      <c r="C7" s="121"/>
      <c r="D7" s="120"/>
      <c r="E7" s="120"/>
      <c r="F7" s="4"/>
      <c r="G7" s="42"/>
      <c r="H7" s="114"/>
      <c r="I7" s="116"/>
      <c r="J7" s="116"/>
      <c r="K7" s="116"/>
      <c r="L7" s="118"/>
      <c r="M7" s="14"/>
    </row>
    <row r="8" spans="1:13" ht="15.75" hidden="1" customHeight="1" x14ac:dyDescent="0.25">
      <c r="A8" s="2"/>
      <c r="B8" s="5"/>
      <c r="C8" s="5"/>
      <c r="D8" s="4"/>
      <c r="E8" s="2"/>
      <c r="F8" s="4"/>
      <c r="G8" s="2"/>
      <c r="H8" s="7"/>
      <c r="I8" s="8"/>
      <c r="J8" s="8"/>
      <c r="K8" s="8"/>
      <c r="L8" s="37"/>
      <c r="M8" s="14"/>
    </row>
    <row r="9" spans="1:13" s="25" customFormat="1" ht="25.05" customHeight="1" x14ac:dyDescent="0.25">
      <c r="A9" s="36">
        <v>1</v>
      </c>
      <c r="B9" s="60">
        <v>39</v>
      </c>
      <c r="C9" s="67" t="s">
        <v>56</v>
      </c>
      <c r="D9" s="60" t="s">
        <v>19</v>
      </c>
      <c r="E9" s="24" t="s">
        <v>55</v>
      </c>
      <c r="F9" s="35" t="s">
        <v>15</v>
      </c>
      <c r="G9" s="60" t="s">
        <v>21</v>
      </c>
      <c r="H9" s="36">
        <v>1</v>
      </c>
      <c r="I9" s="36">
        <f>LOOKUP(H9,Лист3!$A$1:$AE$1,Лист3!$A$2:$AE$2)</f>
        <v>45</v>
      </c>
      <c r="J9" s="36">
        <v>1</v>
      </c>
      <c r="K9" s="36">
        <f>LOOKUP(J9,Лист3!$A$1:$AE$1,Лист3!$A$2:$AE$2)</f>
        <v>45</v>
      </c>
      <c r="L9" s="36">
        <f t="shared" ref="L9:L12" si="0">SUM(I9,K9)</f>
        <v>90</v>
      </c>
      <c r="M9" s="20"/>
    </row>
    <row r="10" spans="1:13" s="25" customFormat="1" ht="25.05" customHeight="1" x14ac:dyDescent="0.25">
      <c r="A10" s="36">
        <v>2</v>
      </c>
      <c r="B10" s="36">
        <v>4</v>
      </c>
      <c r="C10" s="64" t="s">
        <v>125</v>
      </c>
      <c r="D10" s="60" t="s">
        <v>19</v>
      </c>
      <c r="E10" s="36" t="s">
        <v>37</v>
      </c>
      <c r="F10" s="24" t="s">
        <v>15</v>
      </c>
      <c r="G10" s="60" t="s">
        <v>148</v>
      </c>
      <c r="H10" s="36">
        <v>2</v>
      </c>
      <c r="I10" s="36">
        <f>LOOKUP(H10,Лист3!$A$1:$AE$1,Лист3!$A$2:$AE$2)</f>
        <v>42</v>
      </c>
      <c r="J10" s="36">
        <v>2</v>
      </c>
      <c r="K10" s="36">
        <f>LOOKUP(J10,Лист3!$A$1:$AE$1,Лист3!$A$2:$AE$2)</f>
        <v>42</v>
      </c>
      <c r="L10" s="36">
        <f t="shared" si="0"/>
        <v>84</v>
      </c>
      <c r="M10" s="20"/>
    </row>
    <row r="11" spans="1:13" s="25" customFormat="1" ht="25.05" customHeight="1" x14ac:dyDescent="0.25">
      <c r="A11" s="36">
        <v>3</v>
      </c>
      <c r="B11" s="60">
        <v>7</v>
      </c>
      <c r="C11" s="64" t="s">
        <v>67</v>
      </c>
      <c r="D11" s="36" t="s">
        <v>23</v>
      </c>
      <c r="E11" s="36" t="s">
        <v>37</v>
      </c>
      <c r="F11" s="24" t="s">
        <v>15</v>
      </c>
      <c r="G11" s="60" t="s">
        <v>21</v>
      </c>
      <c r="H11" s="36">
        <v>3</v>
      </c>
      <c r="I11" s="36">
        <f>LOOKUP(H11,Лист3!$A$1:$AE$1,Лист3!$A$2:$AE$2)</f>
        <v>40</v>
      </c>
      <c r="J11" s="36">
        <v>3</v>
      </c>
      <c r="K11" s="36">
        <f>LOOKUP(J11,Лист3!$A$1:$AE$1,Лист3!$A$2:$AE$2)</f>
        <v>40</v>
      </c>
      <c r="L11" s="36">
        <f t="shared" si="0"/>
        <v>80</v>
      </c>
      <c r="M11" s="20"/>
    </row>
    <row r="12" spans="1:13" s="25" customFormat="1" ht="25.05" customHeight="1" x14ac:dyDescent="0.25">
      <c r="A12" s="36">
        <v>4</v>
      </c>
      <c r="B12" s="36">
        <v>137</v>
      </c>
      <c r="C12" s="64" t="s">
        <v>52</v>
      </c>
      <c r="D12" s="60" t="s">
        <v>92</v>
      </c>
      <c r="E12" s="36" t="s">
        <v>40</v>
      </c>
      <c r="F12" s="24" t="s">
        <v>20</v>
      </c>
      <c r="G12" s="60" t="s">
        <v>21</v>
      </c>
      <c r="H12" s="36">
        <v>4</v>
      </c>
      <c r="I12" s="36">
        <f>LOOKUP(H12,Лист3!$A$1:$AE$1,Лист3!$A$2:$AE$2)</f>
        <v>38</v>
      </c>
      <c r="J12" s="36">
        <v>4</v>
      </c>
      <c r="K12" s="36">
        <f>LOOKUP(J12,Лист3!$A$1:$AE$1,Лист3!$A$2:$AE$2)</f>
        <v>38</v>
      </c>
      <c r="L12" s="36">
        <f t="shared" si="0"/>
        <v>76</v>
      </c>
      <c r="M12" s="20"/>
    </row>
    <row r="13" spans="1:13" s="25" customFormat="1" ht="20.100000000000001" customHeight="1" x14ac:dyDescent="0.25">
      <c r="A13" s="20"/>
      <c r="B13" s="20"/>
      <c r="C13" s="21"/>
      <c r="D13" s="38"/>
      <c r="E13" s="39"/>
      <c r="F13" s="40"/>
      <c r="G13" s="38"/>
      <c r="H13" s="20"/>
      <c r="I13" s="20"/>
      <c r="J13" s="20"/>
      <c r="K13" s="20"/>
      <c r="L13" s="20"/>
      <c r="M13" s="20"/>
    </row>
    <row r="14" spans="1:13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4"/>
      <c r="B15" s="14"/>
      <c r="C15" s="14" t="s">
        <v>5</v>
      </c>
      <c r="D15" s="14"/>
      <c r="E15" s="15" t="s">
        <v>6</v>
      </c>
      <c r="F15" s="14"/>
      <c r="G15" s="14"/>
      <c r="H15" s="14"/>
      <c r="I15" s="14"/>
      <c r="J15" s="14"/>
      <c r="K15" s="14"/>
    </row>
    <row r="16" spans="1:1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</sheetData>
  <sortState ref="A9:M14">
    <sortCondition descending="1" ref="L9:L14"/>
  </sortState>
  <mergeCells count="12">
    <mergeCell ref="L6:L7"/>
    <mergeCell ref="E6:E7"/>
    <mergeCell ref="D6:D7"/>
    <mergeCell ref="B6:B7"/>
    <mergeCell ref="C6:C7"/>
    <mergeCell ref="H5:I5"/>
    <mergeCell ref="J5:K5"/>
    <mergeCell ref="D2:F2"/>
    <mergeCell ref="H6:H7"/>
    <mergeCell ref="I6:I7"/>
    <mergeCell ref="J6:J7"/>
    <mergeCell ref="K6:K7"/>
  </mergeCells>
  <phoneticPr fontId="1" type="noConversion"/>
  <pageMargins left="0" right="0" top="0" bottom="0" header="0.51181102362204722" footer="0.19685039370078741"/>
  <pageSetup paperSize="9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1" sqref="C11"/>
    </sheetView>
  </sheetViews>
  <sheetFormatPr defaultRowHeight="13.2" x14ac:dyDescent="0.25"/>
  <cols>
    <col min="1" max="1" width="12.5546875" customWidth="1"/>
    <col min="2" max="2" width="30.5546875" bestFit="1" customWidth="1"/>
    <col min="3" max="3" width="32.5546875" customWidth="1"/>
    <col min="4" max="4" width="23.88671875" customWidth="1"/>
  </cols>
  <sheetData>
    <row r="1" spans="1:5" s="59" customFormat="1" ht="13.8" x14ac:dyDescent="0.25">
      <c r="B1" s="59" t="s">
        <v>143</v>
      </c>
      <c r="D1" s="59" t="s">
        <v>146</v>
      </c>
    </row>
    <row r="2" spans="1:5" s="59" customFormat="1" ht="13.8" x14ac:dyDescent="0.25">
      <c r="B2" s="59" t="s">
        <v>144</v>
      </c>
      <c r="D2" s="59" t="s">
        <v>147</v>
      </c>
    </row>
    <row r="3" spans="1:5" s="59" customFormat="1" ht="14.4" thickBot="1" x14ac:dyDescent="0.3">
      <c r="A3" s="58"/>
      <c r="B3" s="58"/>
      <c r="C3" s="58"/>
      <c r="D3" s="82"/>
      <c r="E3" s="84"/>
    </row>
    <row r="4" spans="1:5" s="59" customFormat="1" ht="26.25" customHeight="1" x14ac:dyDescent="0.25">
      <c r="A4" s="119" t="s">
        <v>8</v>
      </c>
      <c r="B4" s="119" t="s">
        <v>13</v>
      </c>
      <c r="C4" s="54" t="s">
        <v>12</v>
      </c>
      <c r="D4" s="57" t="s">
        <v>2</v>
      </c>
      <c r="E4" s="84"/>
    </row>
    <row r="5" spans="1:5" s="59" customFormat="1" ht="8.25" customHeight="1" x14ac:dyDescent="0.25">
      <c r="A5" s="120"/>
      <c r="B5" s="121"/>
      <c r="C5" s="55"/>
      <c r="D5" s="51"/>
      <c r="E5" s="84"/>
    </row>
    <row r="6" spans="1:5" s="59" customFormat="1" ht="15.75" hidden="1" customHeight="1" x14ac:dyDescent="0.25">
      <c r="A6" s="55"/>
      <c r="B6" s="56"/>
      <c r="C6" s="55"/>
      <c r="D6" s="51"/>
      <c r="E6" s="20"/>
    </row>
    <row r="7" spans="1:5" s="25" customFormat="1" ht="25.05" customHeight="1" x14ac:dyDescent="0.25">
      <c r="A7" s="36">
        <v>1</v>
      </c>
      <c r="B7" s="34" t="s">
        <v>35</v>
      </c>
      <c r="C7" s="33" t="s">
        <v>44</v>
      </c>
      <c r="D7" s="83">
        <v>346</v>
      </c>
      <c r="E7" s="84"/>
    </row>
    <row r="8" spans="1:5" s="25" customFormat="1" ht="25.05" customHeight="1" x14ac:dyDescent="0.25">
      <c r="A8" s="36">
        <v>2</v>
      </c>
      <c r="B8" s="24" t="s">
        <v>15</v>
      </c>
      <c r="C8" s="36" t="s">
        <v>37</v>
      </c>
      <c r="D8" s="52">
        <v>343</v>
      </c>
      <c r="E8" s="84"/>
    </row>
    <row r="9" spans="1:5" s="25" customFormat="1" ht="25.05" customHeight="1" x14ac:dyDescent="0.25">
      <c r="A9" s="36">
        <v>3</v>
      </c>
      <c r="B9" s="33" t="s">
        <v>99</v>
      </c>
      <c r="C9" s="36" t="s">
        <v>70</v>
      </c>
      <c r="D9" s="52">
        <v>326</v>
      </c>
      <c r="E9" s="84"/>
    </row>
    <row r="10" spans="1:5" s="25" customFormat="1" ht="25.05" customHeight="1" x14ac:dyDescent="0.25">
      <c r="A10" s="36">
        <v>4</v>
      </c>
      <c r="B10" s="36" t="s">
        <v>91</v>
      </c>
      <c r="C10" s="36" t="s">
        <v>65</v>
      </c>
      <c r="D10" s="52">
        <v>308</v>
      </c>
      <c r="E10" s="84"/>
    </row>
    <row r="11" spans="1:5" s="25" customFormat="1" ht="25.05" customHeight="1" x14ac:dyDescent="0.25">
      <c r="A11" s="36">
        <v>5</v>
      </c>
      <c r="B11" s="33" t="s">
        <v>62</v>
      </c>
      <c r="C11" s="36" t="s">
        <v>61</v>
      </c>
      <c r="D11" s="52">
        <v>146</v>
      </c>
      <c r="E11" s="84"/>
    </row>
    <row r="12" spans="1:5" s="59" customFormat="1" ht="13.8" x14ac:dyDescent="0.25">
      <c r="A12" s="14"/>
      <c r="B12" s="14"/>
      <c r="C12" s="14"/>
      <c r="D12" s="14"/>
      <c r="E12" s="14"/>
    </row>
    <row r="13" spans="1:5" s="59" customFormat="1" ht="13.8" x14ac:dyDescent="0.25">
      <c r="A13" s="14"/>
      <c r="B13" s="14"/>
      <c r="C13" s="14"/>
      <c r="D13" s="14"/>
      <c r="E13" s="14"/>
    </row>
    <row r="14" spans="1:5" s="59" customFormat="1" ht="13.8" x14ac:dyDescent="0.25">
      <c r="A14" s="14"/>
      <c r="B14" s="14" t="s">
        <v>5</v>
      </c>
      <c r="C14" s="14"/>
      <c r="D14" s="15" t="s">
        <v>6</v>
      </c>
    </row>
  </sheetData>
  <sortState ref="A7:D11">
    <sortCondition descending="1" ref="D6:D11"/>
  </sortState>
  <mergeCells count="2">
    <mergeCell ref="B4:B5"/>
    <mergeCell ref="A4:A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"/>
  <sheetViews>
    <sheetView workbookViewId="0">
      <selection activeCell="F19" sqref="F19"/>
    </sheetView>
  </sheetViews>
  <sheetFormatPr defaultRowHeight="13.2" x14ac:dyDescent="0.25"/>
  <sheetData>
    <row r="1" spans="1:41" x14ac:dyDescent="0.25">
      <c r="A1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</row>
    <row r="2" spans="1:41" x14ac:dyDescent="0.25">
      <c r="A2">
        <v>0</v>
      </c>
      <c r="B2">
        <v>45</v>
      </c>
      <c r="C2">
        <v>42</v>
      </c>
      <c r="D2">
        <v>40</v>
      </c>
      <c r="E2">
        <v>38</v>
      </c>
      <c r="F2">
        <v>36</v>
      </c>
      <c r="G2">
        <v>35</v>
      </c>
      <c r="H2">
        <v>34</v>
      </c>
      <c r="I2">
        <v>33</v>
      </c>
      <c r="J2">
        <v>32</v>
      </c>
      <c r="K2">
        <v>31</v>
      </c>
      <c r="L2">
        <v>30</v>
      </c>
      <c r="M2">
        <v>29</v>
      </c>
      <c r="N2">
        <v>28</v>
      </c>
      <c r="O2">
        <v>27</v>
      </c>
      <c r="P2">
        <v>26</v>
      </c>
      <c r="Q2">
        <v>25</v>
      </c>
      <c r="R2">
        <v>24</v>
      </c>
      <c r="S2">
        <v>23</v>
      </c>
      <c r="T2">
        <v>22</v>
      </c>
      <c r="U2">
        <v>21</v>
      </c>
      <c r="V2">
        <v>20</v>
      </c>
      <c r="W2">
        <v>19</v>
      </c>
      <c r="X2">
        <v>18</v>
      </c>
      <c r="Y2">
        <v>17</v>
      </c>
      <c r="Z2">
        <v>16</v>
      </c>
      <c r="AA2">
        <v>15</v>
      </c>
      <c r="AB2">
        <v>14</v>
      </c>
      <c r="AC2">
        <v>13</v>
      </c>
      <c r="AD2">
        <v>12</v>
      </c>
      <c r="AE2">
        <v>11</v>
      </c>
      <c r="AF2">
        <v>10</v>
      </c>
      <c r="AG2">
        <v>9</v>
      </c>
      <c r="AH2">
        <v>8</v>
      </c>
      <c r="AI2">
        <v>7</v>
      </c>
      <c r="AJ2">
        <v>6</v>
      </c>
      <c r="AK2">
        <v>5</v>
      </c>
      <c r="AL2">
        <v>4</v>
      </c>
      <c r="AM2">
        <v>3</v>
      </c>
      <c r="AN2">
        <v>2</v>
      </c>
      <c r="AO2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zoomScale="90" zoomScaleNormal="90" workbookViewId="0">
      <selection activeCell="H18" sqref="H18"/>
    </sheetView>
  </sheetViews>
  <sheetFormatPr defaultColWidth="8.77734375" defaultRowHeight="13.2" x14ac:dyDescent="0.25"/>
  <cols>
    <col min="1" max="1" width="8.21875" style="17" customWidth="1"/>
    <col min="2" max="2" width="6.77734375" style="11" customWidth="1"/>
    <col min="3" max="3" width="23.21875" style="11" customWidth="1"/>
    <col min="4" max="4" width="8.21875" style="11" customWidth="1"/>
    <col min="5" max="5" width="17.21875" style="11" customWidth="1"/>
    <col min="6" max="6" width="27.21875" style="11" customWidth="1"/>
    <col min="7" max="7" width="11.5546875" style="11" customWidth="1"/>
    <col min="8" max="8" width="6.77734375" style="11" customWidth="1"/>
    <col min="9" max="9" width="5.44140625" style="11" bestFit="1" customWidth="1"/>
    <col min="10" max="12" width="6.77734375" style="11" customWidth="1"/>
    <col min="13" max="16384" width="8.77734375" style="11"/>
  </cols>
  <sheetData>
    <row r="2" spans="1:12" ht="13.8" x14ac:dyDescent="0.25">
      <c r="D2" s="122" t="s">
        <v>103</v>
      </c>
      <c r="E2" s="123"/>
      <c r="F2" s="123"/>
    </row>
    <row r="3" spans="1:12" ht="13.8" x14ac:dyDescent="0.25">
      <c r="A3" s="16"/>
      <c r="B3" s="6"/>
      <c r="C3" s="16"/>
      <c r="D3" s="122" t="s">
        <v>167</v>
      </c>
      <c r="E3" s="123"/>
      <c r="F3" s="123"/>
      <c r="G3" s="6"/>
      <c r="H3" s="6"/>
      <c r="I3" s="6"/>
      <c r="J3" s="6"/>
      <c r="K3" s="6"/>
      <c r="L3" s="6"/>
    </row>
    <row r="4" spans="1:12" ht="13.8" x14ac:dyDescent="0.25">
      <c r="A4" s="16"/>
      <c r="B4" s="6"/>
      <c r="C4" s="6"/>
      <c r="D4" s="45"/>
      <c r="E4" s="46" t="s">
        <v>101</v>
      </c>
      <c r="F4" s="47"/>
      <c r="G4" s="6"/>
      <c r="H4" s="6"/>
      <c r="I4" s="6"/>
      <c r="J4" s="6"/>
      <c r="K4" s="6"/>
      <c r="L4" s="6"/>
    </row>
    <row r="5" spans="1:12" ht="14.4" thickBot="1" x14ac:dyDescent="0.3">
      <c r="A5" s="106"/>
      <c r="B5" s="1"/>
      <c r="C5" s="1"/>
      <c r="D5" s="1"/>
      <c r="E5" s="1"/>
      <c r="F5" s="1"/>
      <c r="G5" s="1"/>
      <c r="H5" s="92" t="s">
        <v>0</v>
      </c>
      <c r="I5" s="93"/>
      <c r="J5" s="88" t="s">
        <v>3</v>
      </c>
      <c r="K5" s="89"/>
      <c r="L5" s="1"/>
    </row>
    <row r="6" spans="1:12" ht="12.6" customHeight="1" x14ac:dyDescent="0.25">
      <c r="A6" s="91" t="s">
        <v>8</v>
      </c>
      <c r="B6" s="101" t="s">
        <v>9</v>
      </c>
      <c r="C6" s="101" t="s">
        <v>10</v>
      </c>
      <c r="D6" s="91" t="s">
        <v>11</v>
      </c>
      <c r="E6" s="104" t="s">
        <v>12</v>
      </c>
      <c r="F6" s="91" t="s">
        <v>13</v>
      </c>
      <c r="G6" s="91" t="s">
        <v>7</v>
      </c>
      <c r="H6" s="96" t="s">
        <v>1</v>
      </c>
      <c r="I6" s="90" t="s">
        <v>2</v>
      </c>
      <c r="J6" s="90" t="s">
        <v>1</v>
      </c>
      <c r="K6" s="90" t="s">
        <v>2</v>
      </c>
      <c r="L6" s="90" t="s">
        <v>4</v>
      </c>
    </row>
    <row r="7" spans="1:12" ht="12.6" customHeight="1" x14ac:dyDescent="0.25">
      <c r="A7" s="94"/>
      <c r="B7" s="102"/>
      <c r="C7" s="102"/>
      <c r="D7" s="95"/>
      <c r="E7" s="105"/>
      <c r="F7" s="95"/>
      <c r="G7" s="94"/>
      <c r="H7" s="97"/>
      <c r="I7" s="99"/>
      <c r="J7" s="99"/>
      <c r="K7" s="99"/>
      <c r="L7" s="99"/>
    </row>
    <row r="8" spans="1:12" ht="12.6" customHeight="1" x14ac:dyDescent="0.25">
      <c r="A8" s="94"/>
      <c r="B8" s="103"/>
      <c r="C8" s="103"/>
      <c r="D8" s="95"/>
      <c r="E8" s="105"/>
      <c r="F8" s="95"/>
      <c r="G8" s="94"/>
      <c r="H8" s="98"/>
      <c r="I8" s="100"/>
      <c r="J8" s="100"/>
      <c r="K8" s="100"/>
      <c r="L8" s="100"/>
    </row>
    <row r="9" spans="1:12" s="74" customFormat="1" ht="22.05" customHeight="1" x14ac:dyDescent="0.25">
      <c r="A9" s="36">
        <v>1</v>
      </c>
      <c r="B9" s="36">
        <v>65</v>
      </c>
      <c r="C9" s="61" t="s">
        <v>41</v>
      </c>
      <c r="D9" s="60" t="s">
        <v>33</v>
      </c>
      <c r="E9" s="36" t="s">
        <v>25</v>
      </c>
      <c r="F9" s="24" t="s">
        <v>15</v>
      </c>
      <c r="G9" s="60" t="s">
        <v>17</v>
      </c>
      <c r="H9" s="36">
        <v>1</v>
      </c>
      <c r="I9" s="36">
        <f>LOOKUP(H9,Лист3!$A$1:$AE$1,Лист3!$A$2:$AE$2)</f>
        <v>45</v>
      </c>
      <c r="J9" s="36">
        <v>2</v>
      </c>
      <c r="K9" s="36">
        <f>LOOKUP(J9,Лист3!$A$1:$AE$1,Лист3!$A$2:$AE$2)</f>
        <v>42</v>
      </c>
      <c r="L9" s="36">
        <f t="shared" ref="L9" si="0">SUM(I9,K9)</f>
        <v>87</v>
      </c>
    </row>
    <row r="10" spans="1:12" s="74" customFormat="1" ht="22.05" customHeight="1" x14ac:dyDescent="0.25">
      <c r="A10" s="36">
        <v>2</v>
      </c>
      <c r="B10" s="36">
        <v>112</v>
      </c>
      <c r="C10" s="62" t="s">
        <v>36</v>
      </c>
      <c r="D10" s="60" t="s">
        <v>168</v>
      </c>
      <c r="E10" s="36" t="s">
        <v>37</v>
      </c>
      <c r="F10" s="35" t="s">
        <v>18</v>
      </c>
      <c r="G10" s="60" t="s">
        <v>17</v>
      </c>
      <c r="H10" s="36">
        <v>2</v>
      </c>
      <c r="I10" s="36">
        <f>LOOKUP(H10,Лист3!$A$1:$AE$1,Лист3!$A$2:$AE$2)</f>
        <v>42</v>
      </c>
      <c r="J10" s="36">
        <v>3</v>
      </c>
      <c r="K10" s="36">
        <f>LOOKUP(J10,Лист3!$A$1:$AE$1,Лист3!$A$2:$AE$2)</f>
        <v>40</v>
      </c>
      <c r="L10" s="36">
        <f t="shared" ref="L10:L15" si="1">SUM(I10,K10)</f>
        <v>82</v>
      </c>
    </row>
    <row r="11" spans="1:12" s="74" customFormat="1" ht="22.05" customHeight="1" x14ac:dyDescent="0.25">
      <c r="A11" s="36">
        <v>5</v>
      </c>
      <c r="B11" s="60">
        <v>34</v>
      </c>
      <c r="C11" s="107" t="s">
        <v>38</v>
      </c>
      <c r="D11" s="60" t="s">
        <v>39</v>
      </c>
      <c r="E11" s="76" t="s">
        <v>40</v>
      </c>
      <c r="F11" s="24" t="s">
        <v>18</v>
      </c>
      <c r="G11" s="60" t="s">
        <v>17</v>
      </c>
      <c r="H11" s="36">
        <v>5</v>
      </c>
      <c r="I11" s="36">
        <f>LOOKUP(H11,Лист3!$A$1:$AE$1,Лист3!$A$2:$AE$2)</f>
        <v>36</v>
      </c>
      <c r="J11" s="36">
        <v>1</v>
      </c>
      <c r="K11" s="36">
        <f>LOOKUP(J11,Лист3!$A$1:$AE$1,Лист3!$A$2:$AE$2)</f>
        <v>45</v>
      </c>
      <c r="L11" s="36">
        <f t="shared" si="1"/>
        <v>81</v>
      </c>
    </row>
    <row r="12" spans="1:12" s="74" customFormat="1" ht="22.05" customHeight="1" x14ac:dyDescent="0.25">
      <c r="A12" s="36">
        <v>3</v>
      </c>
      <c r="B12" s="60">
        <v>10</v>
      </c>
      <c r="C12" s="107" t="s">
        <v>154</v>
      </c>
      <c r="D12" s="60" t="s">
        <v>23</v>
      </c>
      <c r="E12" s="76" t="s">
        <v>155</v>
      </c>
      <c r="F12" s="24" t="s">
        <v>153</v>
      </c>
      <c r="G12" s="108" t="s">
        <v>17</v>
      </c>
      <c r="H12" s="36">
        <v>3</v>
      </c>
      <c r="I12" s="36">
        <f>LOOKUP(H12,Лист3!$A$1:$AE$1,Лист3!$A$2:$AE$2)</f>
        <v>40</v>
      </c>
      <c r="J12" s="36">
        <v>4</v>
      </c>
      <c r="K12" s="36">
        <f>LOOKUP(J12,Лист3!$A$1:$AE$1,Лист3!$A$2:$AE$2)</f>
        <v>38</v>
      </c>
      <c r="L12" s="36">
        <f t="shared" si="1"/>
        <v>78</v>
      </c>
    </row>
    <row r="13" spans="1:12" s="74" customFormat="1" ht="22.05" customHeight="1" x14ac:dyDescent="0.25">
      <c r="A13" s="36">
        <v>4</v>
      </c>
      <c r="B13" s="36">
        <v>100</v>
      </c>
      <c r="C13" s="62" t="s">
        <v>121</v>
      </c>
      <c r="D13" s="60" t="s">
        <v>23</v>
      </c>
      <c r="E13" s="63" t="s">
        <v>118</v>
      </c>
      <c r="F13" s="24" t="s">
        <v>15</v>
      </c>
      <c r="G13" s="36" t="s">
        <v>22</v>
      </c>
      <c r="H13" s="36">
        <v>4</v>
      </c>
      <c r="I13" s="36">
        <f>LOOKUP(H13,Лист3!$A$1:$AE$1,Лист3!$A$2:$AE$2)</f>
        <v>38</v>
      </c>
      <c r="J13" s="36">
        <v>5</v>
      </c>
      <c r="K13" s="36">
        <f>LOOKUP(J13,Лист3!$A$1:$AE$1,Лист3!$A$2:$AE$2)</f>
        <v>36</v>
      </c>
      <c r="L13" s="36">
        <f t="shared" si="1"/>
        <v>74</v>
      </c>
    </row>
    <row r="14" spans="1:12" s="74" customFormat="1" ht="22.05" customHeight="1" x14ac:dyDescent="0.25">
      <c r="A14" s="36">
        <v>6</v>
      </c>
      <c r="B14" s="36">
        <v>21</v>
      </c>
      <c r="C14" s="65" t="s">
        <v>60</v>
      </c>
      <c r="D14" s="60" t="s">
        <v>33</v>
      </c>
      <c r="E14" s="63" t="s">
        <v>40</v>
      </c>
      <c r="F14" s="24" t="s">
        <v>96</v>
      </c>
      <c r="G14" s="60" t="s">
        <v>21</v>
      </c>
      <c r="H14" s="36">
        <v>6</v>
      </c>
      <c r="I14" s="36">
        <f>LOOKUP(H14,Лист3!$A$1:$AE$1,Лист3!$A$2:$AE$2)</f>
        <v>35</v>
      </c>
      <c r="J14" s="36">
        <v>6</v>
      </c>
      <c r="K14" s="36">
        <f>LOOKUP(J14,Лист3!$A$1:$AE$1,Лист3!$A$2:$AE$2)</f>
        <v>35</v>
      </c>
      <c r="L14" s="36">
        <f t="shared" si="1"/>
        <v>70</v>
      </c>
    </row>
    <row r="15" spans="1:12" s="74" customFormat="1" ht="22.05" customHeight="1" x14ac:dyDescent="0.25">
      <c r="A15" s="36">
        <v>7</v>
      </c>
      <c r="B15" s="60">
        <v>55</v>
      </c>
      <c r="C15" s="64" t="s">
        <v>90</v>
      </c>
      <c r="D15" s="36" t="s">
        <v>23</v>
      </c>
      <c r="E15" s="36" t="s">
        <v>40</v>
      </c>
      <c r="F15" s="24" t="s">
        <v>15</v>
      </c>
      <c r="G15" s="60" t="s">
        <v>21</v>
      </c>
      <c r="H15" s="36">
        <v>7</v>
      </c>
      <c r="I15" s="36">
        <f>LOOKUP(H15,Лист3!$A$1:$AE$1,Лист3!$A$2:$AE$2)</f>
        <v>34</v>
      </c>
      <c r="J15" s="36">
        <v>7</v>
      </c>
      <c r="K15" s="36">
        <f>LOOKUP(J15,Лист3!$A$1:$AE$1,Лист3!$A$2:$AE$2)</f>
        <v>34</v>
      </c>
      <c r="L15" s="36">
        <f t="shared" si="1"/>
        <v>68</v>
      </c>
    </row>
    <row r="16" spans="1:12" ht="13.8" x14ac:dyDescent="0.25">
      <c r="A16" s="18"/>
      <c r="H16" s="9"/>
      <c r="I16" s="9"/>
      <c r="J16" s="9"/>
      <c r="K16" s="9"/>
      <c r="L16" s="9"/>
    </row>
    <row r="17" spans="1:12" ht="13.8" x14ac:dyDescent="0.25">
      <c r="A17" s="18"/>
      <c r="H17" s="9"/>
      <c r="I17" s="9"/>
      <c r="J17" s="9"/>
      <c r="K17" s="9"/>
      <c r="L17" s="9"/>
    </row>
    <row r="18" spans="1:12" ht="13.8" x14ac:dyDescent="0.25">
      <c r="A18" s="18"/>
      <c r="B18" s="9"/>
      <c r="C18" s="9" t="s">
        <v>5</v>
      </c>
      <c r="D18" s="9"/>
      <c r="E18" s="10" t="s">
        <v>6</v>
      </c>
      <c r="F18" s="9"/>
      <c r="G18" s="9"/>
      <c r="H18" s="9"/>
      <c r="I18" s="9"/>
      <c r="J18" s="9"/>
      <c r="K18" s="9"/>
      <c r="L18" s="6"/>
    </row>
  </sheetData>
  <sortState ref="A10:L15">
    <sortCondition descending="1" ref="L10:L15"/>
  </sortState>
  <mergeCells count="2">
    <mergeCell ref="D3:F3"/>
    <mergeCell ref="D2:F2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80" zoomScaleNormal="80" workbookViewId="0">
      <selection activeCell="S6" sqref="S6"/>
    </sheetView>
  </sheetViews>
  <sheetFormatPr defaultColWidth="8.77734375" defaultRowHeight="13.2" x14ac:dyDescent="0.25"/>
  <cols>
    <col min="1" max="1" width="7.21875" style="17" customWidth="1"/>
    <col min="2" max="2" width="6.77734375" style="11" customWidth="1"/>
    <col min="3" max="3" width="23.21875" style="11" customWidth="1"/>
    <col min="4" max="4" width="8.21875" style="11" customWidth="1"/>
    <col min="5" max="5" width="23.5546875" style="11" customWidth="1"/>
    <col min="6" max="6" width="21.77734375" style="11" customWidth="1"/>
    <col min="7" max="7" width="14.44140625" style="11" customWidth="1"/>
    <col min="8" max="8" width="6.77734375" style="11" customWidth="1"/>
    <col min="9" max="9" width="6.5546875" style="11" customWidth="1"/>
    <col min="10" max="12" width="6.77734375" style="11" customWidth="1"/>
    <col min="13" max="16384" width="8.77734375" style="11"/>
  </cols>
  <sheetData>
    <row r="1" spans="1:13" ht="8.5500000000000007" customHeight="1" x14ac:dyDescent="0.25"/>
    <row r="2" spans="1:13" x14ac:dyDescent="0.25">
      <c r="D2" s="123" t="s">
        <v>103</v>
      </c>
      <c r="E2" s="123"/>
      <c r="F2" s="123"/>
    </row>
    <row r="3" spans="1:13" ht="13.8" x14ac:dyDescent="0.25">
      <c r="A3" s="16"/>
      <c r="B3" s="6"/>
      <c r="C3" s="16"/>
      <c r="D3" s="6"/>
      <c r="E3" s="122" t="s">
        <v>167</v>
      </c>
      <c r="F3" s="123"/>
      <c r="G3" s="123"/>
      <c r="H3" s="6"/>
      <c r="I3" s="6"/>
      <c r="J3" s="6"/>
      <c r="K3" s="6"/>
      <c r="L3" s="6"/>
      <c r="M3" s="6"/>
    </row>
    <row r="4" spans="1:13" ht="13.8" x14ac:dyDescent="0.25">
      <c r="A4" s="16"/>
      <c r="B4" s="6"/>
      <c r="C4" s="6"/>
      <c r="D4" s="6"/>
      <c r="E4" s="46" t="s">
        <v>104</v>
      </c>
      <c r="F4" s="6"/>
      <c r="G4" s="6"/>
      <c r="H4" s="6"/>
      <c r="I4" s="6"/>
      <c r="J4" s="6"/>
      <c r="K4" s="6"/>
      <c r="L4" s="6"/>
      <c r="M4" s="6"/>
    </row>
    <row r="5" spans="1:13" ht="14.4" thickBot="1" x14ac:dyDescent="0.3">
      <c r="A5" s="32"/>
      <c r="B5" s="1"/>
      <c r="C5" s="1"/>
      <c r="D5" s="1"/>
      <c r="E5" s="1"/>
      <c r="F5" s="1"/>
      <c r="G5" s="1"/>
      <c r="H5" s="109" t="s">
        <v>0</v>
      </c>
      <c r="I5" s="110"/>
      <c r="J5" s="109" t="s">
        <v>3</v>
      </c>
      <c r="K5" s="110"/>
      <c r="L5" s="1"/>
      <c r="M5" s="9"/>
    </row>
    <row r="6" spans="1:13" x14ac:dyDescent="0.25">
      <c r="A6" s="119" t="s">
        <v>8</v>
      </c>
      <c r="B6" s="126" t="s">
        <v>9</v>
      </c>
      <c r="C6" s="126" t="s">
        <v>10</v>
      </c>
      <c r="D6" s="119" t="s">
        <v>11</v>
      </c>
      <c r="E6" s="129" t="s">
        <v>12</v>
      </c>
      <c r="F6" s="119" t="s">
        <v>13</v>
      </c>
      <c r="G6" s="119" t="s">
        <v>7</v>
      </c>
      <c r="H6" s="132" t="s">
        <v>1</v>
      </c>
      <c r="I6" s="117" t="s">
        <v>2</v>
      </c>
      <c r="J6" s="117" t="s">
        <v>1</v>
      </c>
      <c r="K6" s="117" t="s">
        <v>2</v>
      </c>
      <c r="L6" s="117" t="s">
        <v>4</v>
      </c>
      <c r="M6" s="131"/>
    </row>
    <row r="7" spans="1:13" x14ac:dyDescent="0.25">
      <c r="A7" s="125"/>
      <c r="B7" s="127"/>
      <c r="C7" s="127"/>
      <c r="D7" s="124"/>
      <c r="E7" s="130"/>
      <c r="F7" s="124"/>
      <c r="G7" s="125"/>
      <c r="H7" s="133"/>
      <c r="I7" s="135"/>
      <c r="J7" s="135"/>
      <c r="K7" s="135"/>
      <c r="L7" s="135"/>
      <c r="M7" s="131"/>
    </row>
    <row r="8" spans="1:13" x14ac:dyDescent="0.25">
      <c r="A8" s="125"/>
      <c r="B8" s="128"/>
      <c r="C8" s="128"/>
      <c r="D8" s="124"/>
      <c r="E8" s="130"/>
      <c r="F8" s="124"/>
      <c r="G8" s="125"/>
      <c r="H8" s="134"/>
      <c r="I8" s="136"/>
      <c r="J8" s="136"/>
      <c r="K8" s="136"/>
      <c r="L8" s="136"/>
      <c r="M8" s="131"/>
    </row>
    <row r="9" spans="1:13" s="74" customFormat="1" ht="22.05" customHeight="1" x14ac:dyDescent="0.25">
      <c r="A9" s="36">
        <v>1</v>
      </c>
      <c r="B9" s="36">
        <v>700</v>
      </c>
      <c r="C9" s="62" t="s">
        <v>53</v>
      </c>
      <c r="D9" s="36" t="s">
        <v>14</v>
      </c>
      <c r="E9" s="36" t="s">
        <v>54</v>
      </c>
      <c r="F9" s="36" t="s">
        <v>20</v>
      </c>
      <c r="G9" s="36" t="s">
        <v>17</v>
      </c>
      <c r="H9" s="36">
        <v>1</v>
      </c>
      <c r="I9" s="36">
        <f>LOOKUP(H9,Лист3!$A$1:$AE$1,Лист3!$A$2:$AE$2)</f>
        <v>45</v>
      </c>
      <c r="J9" s="36">
        <v>1</v>
      </c>
      <c r="K9" s="36">
        <f>LOOKUP(J9,Лист3!$A$1:$AE$1,Лист3!$A$2:$AE$2)</f>
        <v>45</v>
      </c>
      <c r="L9" s="36">
        <f>SUM(I9,K9)</f>
        <v>90</v>
      </c>
      <c r="M9" s="75"/>
    </row>
    <row r="10" spans="1:13" s="74" customFormat="1" ht="22.05" customHeight="1" x14ac:dyDescent="0.25">
      <c r="A10" s="36">
        <v>2</v>
      </c>
      <c r="B10" s="36">
        <v>42</v>
      </c>
      <c r="C10" s="66" t="s">
        <v>34</v>
      </c>
      <c r="D10" s="60" t="s">
        <v>19</v>
      </c>
      <c r="E10" s="76" t="s">
        <v>93</v>
      </c>
      <c r="F10" s="24" t="s">
        <v>35</v>
      </c>
      <c r="G10" s="60" t="s">
        <v>17</v>
      </c>
      <c r="H10" s="36">
        <v>2</v>
      </c>
      <c r="I10" s="36">
        <f>LOOKUP(H10,Лист3!$A$1:$AE$1,Лист3!$A$2:$AE$2)</f>
        <v>42</v>
      </c>
      <c r="J10" s="36">
        <v>2</v>
      </c>
      <c r="K10" s="36">
        <f>LOOKUP(J10,Лист3!$A$1:$AE$1,Лист3!$A$2:$AE$2)</f>
        <v>42</v>
      </c>
      <c r="L10" s="36">
        <f>SUM(I10,K10)</f>
        <v>84</v>
      </c>
      <c r="M10" s="75"/>
    </row>
    <row r="11" spans="1:13" s="74" customFormat="1" ht="22.05" customHeight="1" x14ac:dyDescent="0.25">
      <c r="A11" s="36">
        <v>3</v>
      </c>
      <c r="B11" s="36">
        <v>24</v>
      </c>
      <c r="C11" s="62" t="s">
        <v>68</v>
      </c>
      <c r="D11" s="60" t="s">
        <v>23</v>
      </c>
      <c r="E11" s="63" t="s">
        <v>37</v>
      </c>
      <c r="F11" s="24" t="s">
        <v>69</v>
      </c>
      <c r="G11" s="60" t="s">
        <v>21</v>
      </c>
      <c r="H11" s="36">
        <v>3</v>
      </c>
      <c r="I11" s="36">
        <f>LOOKUP(H11,Лист3!$A$1:$AE$1,Лист3!$A$2:$AE$2)</f>
        <v>40</v>
      </c>
      <c r="J11" s="36">
        <v>3</v>
      </c>
      <c r="K11" s="36">
        <f>LOOKUP(J11,Лист3!$A$1:$AE$1,Лист3!$A$2:$AE$2)</f>
        <v>40</v>
      </c>
      <c r="L11" s="36">
        <f>SUM(I11,K11)</f>
        <v>80</v>
      </c>
      <c r="M11" s="75"/>
    </row>
    <row r="12" spans="1:13" s="74" customFormat="1" ht="22.05" customHeight="1" x14ac:dyDescent="0.25">
      <c r="A12" s="36">
        <v>4</v>
      </c>
      <c r="B12" s="36">
        <v>360</v>
      </c>
      <c r="C12" s="77" t="s">
        <v>120</v>
      </c>
      <c r="D12" s="60" t="s">
        <v>23</v>
      </c>
      <c r="E12" s="36" t="s">
        <v>118</v>
      </c>
      <c r="F12" s="24" t="s">
        <v>18</v>
      </c>
      <c r="G12" s="36" t="s">
        <v>22</v>
      </c>
      <c r="H12" s="36">
        <v>5</v>
      </c>
      <c r="I12" s="36">
        <f>LOOKUP(H12,Лист3!$A$1:$AE$1,Лист3!$A$2:$AE$2)</f>
        <v>36</v>
      </c>
      <c r="J12" s="36">
        <v>4</v>
      </c>
      <c r="K12" s="36">
        <f>LOOKUP(J12,Лист3!$A$1:$AE$1,Лист3!$A$2:$AE$2)</f>
        <v>38</v>
      </c>
      <c r="L12" s="36">
        <f>SUM(I12,K12)</f>
        <v>74</v>
      </c>
      <c r="M12" s="75"/>
    </row>
    <row r="13" spans="1:13" s="74" customFormat="1" ht="22.05" customHeight="1" x14ac:dyDescent="0.25">
      <c r="A13" s="36">
        <v>5</v>
      </c>
      <c r="B13" s="36">
        <v>228</v>
      </c>
      <c r="C13" s="77" t="s">
        <v>50</v>
      </c>
      <c r="D13" s="60" t="s">
        <v>19</v>
      </c>
      <c r="E13" s="24" t="s">
        <v>37</v>
      </c>
      <c r="F13" s="24" t="s">
        <v>18</v>
      </c>
      <c r="G13" s="60" t="s">
        <v>51</v>
      </c>
      <c r="H13" s="36">
        <v>4</v>
      </c>
      <c r="I13" s="36">
        <f>LOOKUP(H13,Лист3!$A$1:$AE$1,Лист3!$A$2:$AE$2)</f>
        <v>38</v>
      </c>
      <c r="J13" s="36">
        <v>5</v>
      </c>
      <c r="K13" s="36">
        <f>LOOKUP(J13,Лист3!$A$1:$AE$1,Лист3!$A$2:$AE$2)</f>
        <v>36</v>
      </c>
      <c r="L13" s="36">
        <f>SUM(I13,K13)</f>
        <v>74</v>
      </c>
      <c r="M13" s="75"/>
    </row>
    <row r="14" spans="1:13" s="74" customFormat="1" ht="22.05" customHeight="1" x14ac:dyDescent="0.25">
      <c r="A14" s="39"/>
      <c r="B14" s="39"/>
      <c r="C14" s="78"/>
      <c r="D14" s="38"/>
      <c r="E14" s="40"/>
      <c r="F14" s="40"/>
      <c r="G14" s="38"/>
      <c r="H14" s="75"/>
      <c r="I14" s="39"/>
      <c r="J14" s="75"/>
      <c r="K14" s="39"/>
      <c r="L14" s="39"/>
      <c r="M14" s="75"/>
    </row>
    <row r="15" spans="1:13" s="74" customFormat="1" ht="22.05" customHeight="1" x14ac:dyDescent="0.25">
      <c r="A15" s="39"/>
      <c r="B15" s="39"/>
      <c r="C15" s="78"/>
      <c r="D15" s="38"/>
      <c r="E15" s="40"/>
      <c r="F15" s="40"/>
      <c r="G15" s="38"/>
      <c r="H15" s="75"/>
      <c r="I15" s="39"/>
      <c r="J15" s="75"/>
      <c r="K15" s="39"/>
      <c r="L15" s="39"/>
      <c r="M15" s="75"/>
    </row>
    <row r="16" spans="1:13" ht="13.8" x14ac:dyDescent="0.25">
      <c r="A16" s="18"/>
      <c r="B16" s="9"/>
      <c r="C16" s="9" t="s">
        <v>5</v>
      </c>
      <c r="D16" s="9"/>
      <c r="E16" s="10" t="s">
        <v>6</v>
      </c>
      <c r="F16" s="9"/>
      <c r="G16" s="9"/>
      <c r="H16" s="9"/>
      <c r="I16" s="9"/>
      <c r="J16" s="9"/>
      <c r="K16" s="9"/>
      <c r="L16" s="6"/>
      <c r="M16" s="6"/>
    </row>
  </sheetData>
  <sortState ref="A10:M13">
    <sortCondition descending="1" ref="L10:L13"/>
  </sortState>
  <mergeCells count="17">
    <mergeCell ref="M6:M8"/>
    <mergeCell ref="G6:G8"/>
    <mergeCell ref="H6:H8"/>
    <mergeCell ref="I6:I8"/>
    <mergeCell ref="J6:J8"/>
    <mergeCell ref="K6:K8"/>
    <mergeCell ref="L6:L8"/>
    <mergeCell ref="A6:A8"/>
    <mergeCell ref="B6:B8"/>
    <mergeCell ref="C6:C8"/>
    <mergeCell ref="D6:D8"/>
    <mergeCell ref="E6:E8"/>
    <mergeCell ref="D2:F2"/>
    <mergeCell ref="E3:G3"/>
    <mergeCell ref="H5:I5"/>
    <mergeCell ref="J5:K5"/>
    <mergeCell ref="F6:F8"/>
  </mergeCells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zoomScale="70" zoomScaleNormal="70" workbookViewId="0">
      <selection activeCell="S19" sqref="S19"/>
    </sheetView>
  </sheetViews>
  <sheetFormatPr defaultColWidth="8.77734375" defaultRowHeight="13.8" x14ac:dyDescent="0.25"/>
  <cols>
    <col min="1" max="1" width="7.21875" style="13" customWidth="1"/>
    <col min="2" max="2" width="7.44140625" style="13" customWidth="1"/>
    <col min="3" max="3" width="20.21875" style="13" customWidth="1"/>
    <col min="4" max="4" width="8.5546875" style="13" customWidth="1"/>
    <col min="5" max="5" width="20.21875" style="13" customWidth="1"/>
    <col min="6" max="6" width="24.21875" style="13" customWidth="1"/>
    <col min="7" max="7" width="8" style="13" customWidth="1"/>
    <col min="8" max="12" width="6.77734375" style="13" customWidth="1"/>
    <col min="13" max="16384" width="8.77734375" style="13"/>
  </cols>
  <sheetData>
    <row r="2" spans="1:12" x14ac:dyDescent="0.25">
      <c r="D2" s="111" t="s">
        <v>100</v>
      </c>
      <c r="E2" s="112"/>
      <c r="F2" s="112"/>
    </row>
    <row r="3" spans="1:12" x14ac:dyDescent="0.25">
      <c r="D3" s="44"/>
      <c r="E3" s="111" t="s">
        <v>167</v>
      </c>
      <c r="F3" s="112"/>
      <c r="H3" s="14"/>
    </row>
    <row r="4" spans="1:12" x14ac:dyDescent="0.25">
      <c r="D4" s="44"/>
      <c r="E4" s="44" t="s">
        <v>105</v>
      </c>
      <c r="F4" s="44"/>
      <c r="H4" s="14"/>
    </row>
    <row r="5" spans="1:12" ht="14.4" thickBot="1" x14ac:dyDescent="0.3">
      <c r="A5" s="12"/>
      <c r="B5" s="12"/>
      <c r="C5" s="12"/>
      <c r="D5" s="12"/>
      <c r="E5" s="12"/>
      <c r="F5" s="12"/>
      <c r="G5" s="109" t="s">
        <v>0</v>
      </c>
      <c r="H5" s="110"/>
      <c r="I5" s="109" t="s">
        <v>3</v>
      </c>
      <c r="J5" s="110"/>
      <c r="K5" s="12"/>
      <c r="L5" s="12"/>
    </row>
    <row r="6" spans="1:12" x14ac:dyDescent="0.25">
      <c r="A6" s="119" t="s">
        <v>8</v>
      </c>
      <c r="B6" s="126" t="s">
        <v>9</v>
      </c>
      <c r="C6" s="126" t="s">
        <v>10</v>
      </c>
      <c r="D6" s="119" t="s">
        <v>11</v>
      </c>
      <c r="E6" s="119" t="s">
        <v>12</v>
      </c>
      <c r="F6" s="140" t="s">
        <v>13</v>
      </c>
      <c r="G6" s="137" t="s">
        <v>7</v>
      </c>
      <c r="H6" s="142" t="s">
        <v>1</v>
      </c>
      <c r="I6" s="117" t="s">
        <v>2</v>
      </c>
      <c r="J6" s="117" t="s">
        <v>1</v>
      </c>
      <c r="K6" s="117" t="s">
        <v>2</v>
      </c>
      <c r="L6" s="145" t="s">
        <v>4</v>
      </c>
    </row>
    <row r="7" spans="1:12" x14ac:dyDescent="0.25">
      <c r="A7" s="125"/>
      <c r="B7" s="127"/>
      <c r="C7" s="127"/>
      <c r="D7" s="124"/>
      <c r="E7" s="125"/>
      <c r="F7" s="141"/>
      <c r="G7" s="138"/>
      <c r="H7" s="143"/>
      <c r="I7" s="135"/>
      <c r="J7" s="135"/>
      <c r="K7" s="135"/>
      <c r="L7" s="145"/>
    </row>
    <row r="8" spans="1:12" ht="9.75" customHeight="1" x14ac:dyDescent="0.25">
      <c r="A8" s="125"/>
      <c r="B8" s="128"/>
      <c r="C8" s="128"/>
      <c r="D8" s="146"/>
      <c r="E8" s="125"/>
      <c r="F8" s="141"/>
      <c r="G8" s="139"/>
      <c r="H8" s="144"/>
      <c r="I8" s="136"/>
      <c r="J8" s="136"/>
      <c r="K8" s="136"/>
      <c r="L8" s="145"/>
    </row>
    <row r="9" spans="1:12" s="25" customFormat="1" ht="19.95" customHeight="1" x14ac:dyDescent="0.25">
      <c r="A9" s="52">
        <v>1</v>
      </c>
      <c r="B9" s="36">
        <v>89</v>
      </c>
      <c r="C9" s="64" t="s">
        <v>151</v>
      </c>
      <c r="D9" s="72" t="s">
        <v>33</v>
      </c>
      <c r="E9" s="36" t="s">
        <v>152</v>
      </c>
      <c r="F9" s="87" t="s">
        <v>153</v>
      </c>
      <c r="G9" s="36" t="s">
        <v>17</v>
      </c>
      <c r="H9" s="68">
        <v>2</v>
      </c>
      <c r="I9" s="53">
        <f>LOOKUP(H9,Лист3!$A$1:$AE$1,Лист3!$A$2:$AE$2)</f>
        <v>42</v>
      </c>
      <c r="J9" s="36">
        <v>1</v>
      </c>
      <c r="K9" s="53">
        <f>LOOKUP(J9,Лист3!$A$1:$AE$1,Лист3!$A$2:$AE$2)</f>
        <v>45</v>
      </c>
      <c r="L9" s="53">
        <f>SUM(I9,K9)</f>
        <v>87</v>
      </c>
    </row>
    <row r="10" spans="1:12" s="25" customFormat="1" ht="19.95" customHeight="1" x14ac:dyDescent="0.25">
      <c r="A10" s="52">
        <v>2</v>
      </c>
      <c r="B10" s="60">
        <v>740</v>
      </c>
      <c r="C10" s="77" t="s">
        <v>43</v>
      </c>
      <c r="D10" s="60" t="s">
        <v>33</v>
      </c>
      <c r="E10" s="24" t="s">
        <v>44</v>
      </c>
      <c r="F10" s="24" t="s">
        <v>35</v>
      </c>
      <c r="G10" s="60" t="s">
        <v>16</v>
      </c>
      <c r="H10" s="68">
        <v>1</v>
      </c>
      <c r="I10" s="53">
        <f>LOOKUP(H10,Лист3!$A$1:$AE$1,Лист3!$A$2:$AE$2)</f>
        <v>45</v>
      </c>
      <c r="J10" s="36">
        <v>2</v>
      </c>
      <c r="K10" s="53">
        <f>LOOKUP(J10,Лист3!$A$1:$AE$1,Лист3!$A$2:$AE$2)</f>
        <v>42</v>
      </c>
      <c r="L10" s="53">
        <f t="shared" ref="L10" si="0">SUM(I10,K10)</f>
        <v>87</v>
      </c>
    </row>
    <row r="11" spans="1:12" s="25" customFormat="1" ht="19.95" customHeight="1" x14ac:dyDescent="0.25">
      <c r="A11" s="52">
        <v>3</v>
      </c>
      <c r="B11" s="36">
        <v>790</v>
      </c>
      <c r="C11" s="77" t="s">
        <v>48</v>
      </c>
      <c r="D11" s="81" t="s">
        <v>14</v>
      </c>
      <c r="E11" s="24" t="s">
        <v>59</v>
      </c>
      <c r="F11" s="24" t="s">
        <v>20</v>
      </c>
      <c r="G11" s="60" t="s">
        <v>17</v>
      </c>
      <c r="H11" s="68">
        <v>3</v>
      </c>
      <c r="I11" s="53">
        <f>LOOKUP(H11,Лист3!$A$1:$AE$1,Лист3!$A$2:$AE$2)</f>
        <v>40</v>
      </c>
      <c r="J11" s="36">
        <v>3</v>
      </c>
      <c r="K11" s="53">
        <f>LOOKUP(J11,Лист3!$A$1:$AE$1,Лист3!$A$2:$AE$2)</f>
        <v>40</v>
      </c>
      <c r="L11" s="53">
        <f>SUM(I11,K11)</f>
        <v>80</v>
      </c>
    </row>
    <row r="12" spans="1:12" s="25" customFormat="1" ht="19.95" customHeight="1" x14ac:dyDescent="0.25">
      <c r="A12" s="52">
        <v>4</v>
      </c>
      <c r="B12" s="36">
        <v>611</v>
      </c>
      <c r="C12" s="64" t="s">
        <v>161</v>
      </c>
      <c r="D12" s="60" t="s">
        <v>19</v>
      </c>
      <c r="E12" s="36" t="s">
        <v>162</v>
      </c>
      <c r="F12" s="36" t="s">
        <v>20</v>
      </c>
      <c r="G12" s="36" t="s">
        <v>46</v>
      </c>
      <c r="H12" s="68">
        <v>5</v>
      </c>
      <c r="I12" s="53">
        <f>LOOKUP(H12,Лист3!$A$1:$AE$1,Лист3!$A$2:$AE$2)</f>
        <v>36</v>
      </c>
      <c r="J12" s="36">
        <v>4</v>
      </c>
      <c r="K12" s="53">
        <f>LOOKUP(J12,Лист3!$A$1:$AE$1,Лист3!$A$2:$AE$2)</f>
        <v>38</v>
      </c>
      <c r="L12" s="53">
        <f>SUM(I12,K12)</f>
        <v>74</v>
      </c>
    </row>
    <row r="13" spans="1:12" s="25" customFormat="1" ht="19.95" customHeight="1" x14ac:dyDescent="0.25">
      <c r="A13" s="52">
        <v>5</v>
      </c>
      <c r="B13" s="36">
        <v>73</v>
      </c>
      <c r="C13" s="61" t="s">
        <v>133</v>
      </c>
      <c r="D13" s="36" t="s">
        <v>14</v>
      </c>
      <c r="E13" s="36" t="s">
        <v>70</v>
      </c>
      <c r="F13" s="24" t="s">
        <v>20</v>
      </c>
      <c r="G13" s="60" t="s">
        <v>16</v>
      </c>
      <c r="H13" s="68">
        <v>4</v>
      </c>
      <c r="I13" s="53">
        <f>LOOKUP(H13,Лист3!$A$1:$AE$1,Лист3!$A$2:$AE$2)</f>
        <v>38</v>
      </c>
      <c r="J13" s="36">
        <v>5</v>
      </c>
      <c r="K13" s="53">
        <f>LOOKUP(J13,Лист3!$A$1:$AE$1,Лист3!$A$2:$AE$2)</f>
        <v>36</v>
      </c>
      <c r="L13" s="53">
        <f>SUM(I13,K13)</f>
        <v>74</v>
      </c>
    </row>
    <row r="14" spans="1:12" s="25" customFormat="1" ht="19.95" customHeight="1" x14ac:dyDescent="0.25">
      <c r="A14" s="52">
        <v>6</v>
      </c>
      <c r="B14" s="60">
        <v>757</v>
      </c>
      <c r="C14" s="77" t="s">
        <v>140</v>
      </c>
      <c r="D14" s="60" t="s">
        <v>23</v>
      </c>
      <c r="E14" s="24" t="s">
        <v>40</v>
      </c>
      <c r="F14" s="24" t="s">
        <v>18</v>
      </c>
      <c r="G14" s="60" t="s">
        <v>17</v>
      </c>
      <c r="H14" s="36">
        <v>6</v>
      </c>
      <c r="I14" s="53">
        <f>LOOKUP(H14,Лист3!$A$1:$AE$1,Лист3!$A$2:$AE$2)</f>
        <v>35</v>
      </c>
      <c r="J14" s="36">
        <v>6</v>
      </c>
      <c r="K14" s="53">
        <f>LOOKUP(J14,Лист3!$A$1:$AE$1,Лист3!$A$2:$AE$2)</f>
        <v>35</v>
      </c>
      <c r="L14" s="53">
        <f>SUM(I14,K14)</f>
        <v>70</v>
      </c>
    </row>
    <row r="15" spans="1:12" x14ac:dyDescent="0.25">
      <c r="H15" s="16"/>
    </row>
    <row r="16" spans="1:12" s="85" customFormat="1" x14ac:dyDescent="0.25"/>
    <row r="17" spans="3:8" x14ac:dyDescent="0.25">
      <c r="C17" s="19"/>
      <c r="D17" s="14" t="s">
        <v>5</v>
      </c>
      <c r="E17" s="14"/>
      <c r="F17" s="14" t="s">
        <v>6</v>
      </c>
      <c r="G17" s="14"/>
      <c r="H17" s="14"/>
    </row>
  </sheetData>
  <sortState ref="A10:L14">
    <sortCondition descending="1" ref="L10:L14"/>
  </sortState>
  <mergeCells count="16">
    <mergeCell ref="K6:K8"/>
    <mergeCell ref="L6:L8"/>
    <mergeCell ref="A6:A8"/>
    <mergeCell ref="B6:B8"/>
    <mergeCell ref="C6:C8"/>
    <mergeCell ref="D6:D8"/>
    <mergeCell ref="E6:E8"/>
    <mergeCell ref="D2:F2"/>
    <mergeCell ref="E3:F3"/>
    <mergeCell ref="G5:H5"/>
    <mergeCell ref="I5:J5"/>
    <mergeCell ref="G6:G8"/>
    <mergeCell ref="F6:F8"/>
    <mergeCell ref="H6:H8"/>
    <mergeCell ref="I6:I8"/>
    <mergeCell ref="J6:J8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zoomScale="90" zoomScaleNormal="90" workbookViewId="0">
      <selection activeCell="I18" sqref="I18"/>
    </sheetView>
  </sheetViews>
  <sheetFormatPr defaultColWidth="8.77734375" defaultRowHeight="13.8" x14ac:dyDescent="0.25"/>
  <cols>
    <col min="1" max="1" width="6.77734375" style="13" customWidth="1"/>
    <col min="2" max="2" width="8.77734375" style="13"/>
    <col min="3" max="3" width="19.77734375" style="13" customWidth="1"/>
    <col min="4" max="4" width="8.77734375" style="13"/>
    <col min="5" max="5" width="25.77734375" style="13" bestFit="1" customWidth="1"/>
    <col min="6" max="6" width="26.5546875" style="13" customWidth="1"/>
    <col min="7" max="7" width="8.77734375" style="13"/>
    <col min="8" max="12" width="6.77734375" style="13" customWidth="1"/>
    <col min="13" max="16384" width="8.77734375" style="13"/>
  </cols>
  <sheetData>
    <row r="2" spans="1:12" x14ac:dyDescent="0.25">
      <c r="D2" s="111" t="s">
        <v>103</v>
      </c>
      <c r="E2" s="112"/>
      <c r="F2" s="112"/>
    </row>
    <row r="3" spans="1:12" x14ac:dyDescent="0.25">
      <c r="E3" s="111" t="s">
        <v>167</v>
      </c>
      <c r="F3" s="112"/>
    </row>
    <row r="4" spans="1:12" x14ac:dyDescent="0.25">
      <c r="E4" s="44" t="s">
        <v>106</v>
      </c>
    </row>
    <row r="5" spans="1:12" ht="14.4" thickBot="1" x14ac:dyDescent="0.3">
      <c r="A5" s="12"/>
      <c r="B5" s="12"/>
      <c r="C5" s="12"/>
      <c r="D5" s="12"/>
      <c r="E5" s="12"/>
      <c r="F5" s="12"/>
      <c r="G5" s="12"/>
      <c r="H5" s="109" t="s">
        <v>0</v>
      </c>
      <c r="I5" s="110"/>
      <c r="J5" s="109" t="s">
        <v>3</v>
      </c>
      <c r="K5" s="110"/>
      <c r="L5" s="12"/>
    </row>
    <row r="6" spans="1:12" x14ac:dyDescent="0.25">
      <c r="A6" s="119" t="s">
        <v>8</v>
      </c>
      <c r="B6" s="126" t="s">
        <v>9</v>
      </c>
      <c r="C6" s="126" t="s">
        <v>10</v>
      </c>
      <c r="D6" s="119" t="s">
        <v>11</v>
      </c>
      <c r="E6" s="119" t="s">
        <v>12</v>
      </c>
      <c r="F6" s="119" t="s">
        <v>13</v>
      </c>
      <c r="G6" s="119" t="s">
        <v>7</v>
      </c>
      <c r="H6" s="147" t="s">
        <v>1</v>
      </c>
      <c r="I6" s="149" t="s">
        <v>2</v>
      </c>
      <c r="J6" s="149" t="s">
        <v>1</v>
      </c>
      <c r="K6" s="149" t="s">
        <v>2</v>
      </c>
      <c r="L6" s="151" t="s">
        <v>4</v>
      </c>
    </row>
    <row r="7" spans="1:12" x14ac:dyDescent="0.25">
      <c r="A7" s="125"/>
      <c r="B7" s="127"/>
      <c r="C7" s="127"/>
      <c r="D7" s="124"/>
      <c r="E7" s="125"/>
      <c r="F7" s="124"/>
      <c r="G7" s="125"/>
      <c r="H7" s="148"/>
      <c r="I7" s="150"/>
      <c r="J7" s="150"/>
      <c r="K7" s="150"/>
      <c r="L7" s="151"/>
    </row>
    <row r="8" spans="1:12" x14ac:dyDescent="0.25">
      <c r="A8" s="125"/>
      <c r="B8" s="128"/>
      <c r="C8" s="128"/>
      <c r="D8" s="124"/>
      <c r="E8" s="125"/>
      <c r="F8" s="124"/>
      <c r="G8" s="125"/>
      <c r="H8" s="148"/>
      <c r="I8" s="150"/>
      <c r="J8" s="150"/>
      <c r="K8" s="150"/>
      <c r="L8" s="151"/>
    </row>
    <row r="9" spans="1:12" s="25" customFormat="1" ht="20.100000000000001" customHeight="1" x14ac:dyDescent="0.25">
      <c r="A9" s="79">
        <v>1</v>
      </c>
      <c r="B9" s="36">
        <v>42</v>
      </c>
      <c r="C9" s="64" t="s">
        <v>129</v>
      </c>
      <c r="D9" s="53" t="s">
        <v>23</v>
      </c>
      <c r="E9" s="36" t="s">
        <v>70</v>
      </c>
      <c r="F9" s="24" t="s">
        <v>20</v>
      </c>
      <c r="G9" s="36" t="s">
        <v>46</v>
      </c>
      <c r="H9" s="53">
        <v>3</v>
      </c>
      <c r="I9" s="53">
        <f>LOOKUP(H9,Лист3!$A$1:$AE$1,Лист3!$A$2:$AE$2)</f>
        <v>40</v>
      </c>
      <c r="J9" s="53">
        <v>1</v>
      </c>
      <c r="K9" s="53">
        <f>LOOKUP(J9,Лист3!$A$1:$AE$1,Лист3!$A$2:$AE$2)</f>
        <v>45</v>
      </c>
      <c r="L9" s="53">
        <f>SUM(I9,K9)</f>
        <v>85</v>
      </c>
    </row>
    <row r="10" spans="1:12" s="25" customFormat="1" ht="20.100000000000001" customHeight="1" x14ac:dyDescent="0.25">
      <c r="A10" s="79">
        <v>2</v>
      </c>
      <c r="B10" s="36">
        <v>100</v>
      </c>
      <c r="C10" s="64" t="s">
        <v>24</v>
      </c>
      <c r="D10" s="36" t="s">
        <v>14</v>
      </c>
      <c r="E10" s="36" t="s">
        <v>25</v>
      </c>
      <c r="F10" s="36" t="s">
        <v>26</v>
      </c>
      <c r="G10" s="36" t="s">
        <v>21</v>
      </c>
      <c r="H10" s="53">
        <v>1</v>
      </c>
      <c r="I10" s="53">
        <f>LOOKUP(H10,Лист3!$A$1:$AE$1,Лист3!$A$2:$AE$2)</f>
        <v>45</v>
      </c>
      <c r="J10" s="53">
        <v>3</v>
      </c>
      <c r="K10" s="53">
        <f>LOOKUP(J10,Лист3!$A$1:$AE$1,Лист3!$A$2:$AE$2)</f>
        <v>40</v>
      </c>
      <c r="L10" s="53">
        <f>SUM(I10,K10)</f>
        <v>85</v>
      </c>
    </row>
    <row r="11" spans="1:12" s="25" customFormat="1" ht="20.100000000000001" customHeight="1" x14ac:dyDescent="0.25">
      <c r="A11" s="79">
        <v>2</v>
      </c>
      <c r="B11" s="36">
        <v>262</v>
      </c>
      <c r="C11" s="64" t="s">
        <v>64</v>
      </c>
      <c r="D11" s="53" t="s">
        <v>14</v>
      </c>
      <c r="E11" s="36" t="s">
        <v>65</v>
      </c>
      <c r="F11" s="36" t="s">
        <v>66</v>
      </c>
      <c r="G11" s="60" t="s">
        <v>29</v>
      </c>
      <c r="H11" s="53">
        <v>2</v>
      </c>
      <c r="I11" s="53">
        <f>LOOKUP(H11,Лист3!$A$1:$AE$1,Лист3!$A$2:$AE$2)</f>
        <v>42</v>
      </c>
      <c r="J11" s="53">
        <v>2</v>
      </c>
      <c r="K11" s="53">
        <f>LOOKUP(J11,Лист3!$A$1:$AE$1,Лист3!$A$2:$AE$2)</f>
        <v>42</v>
      </c>
      <c r="L11" s="53">
        <f>SUM(I11,K11)</f>
        <v>84</v>
      </c>
    </row>
    <row r="12" spans="1:12" s="25" customFormat="1" ht="19.95" customHeight="1" x14ac:dyDescent="0.25">
      <c r="A12" s="79">
        <v>4</v>
      </c>
      <c r="B12" s="36">
        <v>9</v>
      </c>
      <c r="C12" s="64" t="s">
        <v>163</v>
      </c>
      <c r="D12" s="36" t="s">
        <v>23</v>
      </c>
      <c r="E12" s="36" t="s">
        <v>164</v>
      </c>
      <c r="F12" s="36" t="s">
        <v>20</v>
      </c>
      <c r="G12" s="36" t="s">
        <v>16</v>
      </c>
      <c r="H12" s="53">
        <v>4</v>
      </c>
      <c r="I12" s="53">
        <f>LOOKUP(H12,Лист3!$A$1:$AE$1,Лист3!$A$2:$AE$2)</f>
        <v>38</v>
      </c>
      <c r="J12" s="53">
        <v>4</v>
      </c>
      <c r="K12" s="53">
        <f>LOOKUP(J12,Лист3!$A$1:$AE$1,Лист3!$A$2:$AE$2)</f>
        <v>38</v>
      </c>
      <c r="L12" s="53">
        <f>SUM(I12,K12)</f>
        <v>76</v>
      </c>
    </row>
    <row r="13" spans="1:12" s="59" customFormat="1" x14ac:dyDescent="0.25">
      <c r="A13" s="14"/>
      <c r="B13" s="14"/>
      <c r="C13" s="22"/>
      <c r="D13" s="14"/>
      <c r="E13" s="14"/>
      <c r="F13" s="23"/>
      <c r="H13" s="14"/>
      <c r="I13" s="14"/>
      <c r="J13" s="14"/>
      <c r="K13" s="14"/>
      <c r="L13" s="14"/>
    </row>
    <row r="14" spans="1:12" s="85" customFormat="1" x14ac:dyDescent="0.25">
      <c r="A14" s="14"/>
      <c r="B14" s="14"/>
      <c r="C14" s="22"/>
      <c r="D14" s="14"/>
      <c r="E14" s="14"/>
      <c r="F14" s="23"/>
      <c r="H14" s="14"/>
      <c r="I14" s="14"/>
      <c r="J14" s="14"/>
      <c r="K14" s="14"/>
      <c r="L14" s="14"/>
    </row>
    <row r="15" spans="1:12" x14ac:dyDescent="0.25">
      <c r="D15" s="14" t="s">
        <v>5</v>
      </c>
      <c r="E15" s="14"/>
      <c r="F15" s="14" t="s">
        <v>6</v>
      </c>
      <c r="G15" s="14"/>
      <c r="H15" s="14"/>
    </row>
  </sheetData>
  <sortState ref="A10:L12">
    <sortCondition descending="1" ref="L10:L12"/>
  </sortState>
  <mergeCells count="16">
    <mergeCell ref="L6:L8"/>
    <mergeCell ref="A6:A8"/>
    <mergeCell ref="B6:B8"/>
    <mergeCell ref="C6:C8"/>
    <mergeCell ref="D6:D8"/>
    <mergeCell ref="E6:E8"/>
    <mergeCell ref="D2:F2"/>
    <mergeCell ref="E3:F3"/>
    <mergeCell ref="H5:I5"/>
    <mergeCell ref="J5:K5"/>
    <mergeCell ref="G6:G8"/>
    <mergeCell ref="F6:F8"/>
    <mergeCell ref="H6:H8"/>
    <mergeCell ref="I6:I8"/>
    <mergeCell ref="J6:J8"/>
    <mergeCell ref="K6:K8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opLeftCell="A4" zoomScale="80" zoomScaleNormal="80" workbookViewId="0">
      <selection activeCell="B21" sqref="B21:G21"/>
    </sheetView>
  </sheetViews>
  <sheetFormatPr defaultColWidth="8.77734375" defaultRowHeight="13.8" x14ac:dyDescent="0.25"/>
  <cols>
    <col min="1" max="1" width="6.77734375" style="13" bestFit="1" customWidth="1"/>
    <col min="2" max="2" width="7.44140625" style="13" customWidth="1"/>
    <col min="3" max="3" width="21.21875" style="13" customWidth="1"/>
    <col min="4" max="4" width="8.44140625" style="13" customWidth="1"/>
    <col min="5" max="5" width="20.5546875" style="13" customWidth="1"/>
    <col min="6" max="6" width="26.77734375" style="13" customWidth="1"/>
    <col min="7" max="7" width="8.21875" style="13" customWidth="1"/>
    <col min="8" max="12" width="6.77734375" style="13" customWidth="1"/>
    <col min="13" max="16384" width="8.77734375" style="13"/>
  </cols>
  <sheetData>
    <row r="2" spans="1:12" x14ac:dyDescent="0.25">
      <c r="D2" s="111" t="s">
        <v>107</v>
      </c>
      <c r="E2" s="112"/>
      <c r="F2" s="112"/>
    </row>
    <row r="3" spans="1:12" x14ac:dyDescent="0.25">
      <c r="D3" s="44"/>
      <c r="E3" s="112" t="s">
        <v>167</v>
      </c>
      <c r="F3" s="154"/>
    </row>
    <row r="4" spans="1:12" x14ac:dyDescent="0.25">
      <c r="E4" s="152" t="s">
        <v>110</v>
      </c>
      <c r="F4" s="153"/>
      <c r="G4" s="153"/>
      <c r="I4" s="152"/>
      <c r="J4" s="153"/>
      <c r="K4" s="153"/>
    </row>
    <row r="5" spans="1:12" ht="14.4" thickBot="1" x14ac:dyDescent="0.3">
      <c r="A5" s="12"/>
      <c r="B5" s="12"/>
      <c r="C5" s="12"/>
      <c r="D5" s="12"/>
      <c r="E5" s="12"/>
      <c r="F5" s="12"/>
      <c r="G5" s="12"/>
      <c r="H5" s="109" t="s">
        <v>0</v>
      </c>
      <c r="I5" s="110"/>
      <c r="J5" s="109" t="s">
        <v>3</v>
      </c>
      <c r="K5" s="110"/>
      <c r="L5" s="12"/>
    </row>
    <row r="6" spans="1:12" x14ac:dyDescent="0.25">
      <c r="A6" s="119" t="s">
        <v>8</v>
      </c>
      <c r="B6" s="126" t="s">
        <v>9</v>
      </c>
      <c r="C6" s="126" t="s">
        <v>10</v>
      </c>
      <c r="D6" s="119" t="s">
        <v>11</v>
      </c>
      <c r="E6" s="119" t="s">
        <v>12</v>
      </c>
      <c r="F6" s="119" t="s">
        <v>13</v>
      </c>
      <c r="G6" s="119" t="s">
        <v>7</v>
      </c>
      <c r="H6" s="147" t="s">
        <v>1</v>
      </c>
      <c r="I6" s="149" t="s">
        <v>2</v>
      </c>
      <c r="J6" s="149" t="s">
        <v>1</v>
      </c>
      <c r="K6" s="149" t="s">
        <v>2</v>
      </c>
      <c r="L6" s="151" t="s">
        <v>4</v>
      </c>
    </row>
    <row r="7" spans="1:12" x14ac:dyDescent="0.25">
      <c r="A7" s="125"/>
      <c r="B7" s="127"/>
      <c r="C7" s="127"/>
      <c r="D7" s="124"/>
      <c r="E7" s="125"/>
      <c r="F7" s="124"/>
      <c r="G7" s="125"/>
      <c r="H7" s="148"/>
      <c r="I7" s="150"/>
      <c r="J7" s="150"/>
      <c r="K7" s="150"/>
      <c r="L7" s="151"/>
    </row>
    <row r="8" spans="1:12" x14ac:dyDescent="0.25">
      <c r="A8" s="125"/>
      <c r="B8" s="128"/>
      <c r="C8" s="128"/>
      <c r="D8" s="124"/>
      <c r="E8" s="125"/>
      <c r="F8" s="124"/>
      <c r="G8" s="125"/>
      <c r="H8" s="155"/>
      <c r="I8" s="156"/>
      <c r="J8" s="156"/>
      <c r="K8" s="156"/>
      <c r="L8" s="151"/>
    </row>
    <row r="9" spans="1:12" s="25" customFormat="1" ht="19.5" customHeight="1" x14ac:dyDescent="0.25">
      <c r="A9" s="36">
        <v>1</v>
      </c>
      <c r="B9" s="36">
        <v>591</v>
      </c>
      <c r="C9" s="61" t="s">
        <v>135</v>
      </c>
      <c r="D9" s="60" t="s">
        <v>27</v>
      </c>
      <c r="E9" s="36" t="s">
        <v>37</v>
      </c>
      <c r="F9" s="36" t="s">
        <v>28</v>
      </c>
      <c r="G9" s="36" t="s">
        <v>22</v>
      </c>
      <c r="H9" s="53">
        <v>1</v>
      </c>
      <c r="I9" s="53">
        <f>LOOKUP(H9,Лист3!$A$1:$AE$1,Лист3!$A$2:$AE$2)</f>
        <v>45</v>
      </c>
      <c r="J9" s="53">
        <v>1</v>
      </c>
      <c r="K9" s="80">
        <f>LOOKUP(J9,Лист3!$A$1:$AE$1,Лист3!$A$2:$AE$2)</f>
        <v>45</v>
      </c>
      <c r="L9" s="53">
        <f t="shared" ref="L9" si="0">SUM(I9,K9)</f>
        <v>90</v>
      </c>
    </row>
    <row r="10" spans="1:12" s="25" customFormat="1" ht="20.100000000000001" customHeight="1" x14ac:dyDescent="0.25">
      <c r="A10" s="36">
        <v>2</v>
      </c>
      <c r="B10" s="36">
        <v>118</v>
      </c>
      <c r="C10" s="61" t="s">
        <v>130</v>
      </c>
      <c r="D10" s="60" t="s">
        <v>23</v>
      </c>
      <c r="E10" s="36" t="s">
        <v>131</v>
      </c>
      <c r="F10" s="36" t="s">
        <v>132</v>
      </c>
      <c r="G10" s="36" t="s">
        <v>22</v>
      </c>
      <c r="H10" s="53">
        <v>2</v>
      </c>
      <c r="I10" s="53">
        <f>LOOKUP(H10,Лист3!$A$1:$AE$1,Лист3!$A$2:$AE$2)</f>
        <v>42</v>
      </c>
      <c r="J10" s="53">
        <v>2</v>
      </c>
      <c r="K10" s="80">
        <f>LOOKUP(J10,Лист3!$A$1:$AE$1,Лист3!$A$2:$AE$2)</f>
        <v>42</v>
      </c>
      <c r="L10" s="53">
        <f t="shared" ref="L10:L21" si="1">SUM(I10,K10)</f>
        <v>84</v>
      </c>
    </row>
    <row r="11" spans="1:12" s="25" customFormat="1" ht="20.100000000000001" customHeight="1" x14ac:dyDescent="0.25">
      <c r="A11" s="36">
        <v>3</v>
      </c>
      <c r="B11" s="36">
        <v>5</v>
      </c>
      <c r="C11" s="61" t="s">
        <v>76</v>
      </c>
      <c r="D11" s="60" t="s">
        <v>33</v>
      </c>
      <c r="E11" s="36" t="s">
        <v>70</v>
      </c>
      <c r="F11" s="24" t="s">
        <v>71</v>
      </c>
      <c r="G11" s="60" t="s">
        <v>16</v>
      </c>
      <c r="H11" s="53">
        <v>4</v>
      </c>
      <c r="I11" s="53">
        <f>LOOKUP(H11,Лист3!$A$1:$AE$1,Лист3!$A$2:$AE$2)</f>
        <v>38</v>
      </c>
      <c r="J11" s="53">
        <v>3</v>
      </c>
      <c r="K11" s="80">
        <f>LOOKUP(J11,Лист3!$A$1:$AE$1,Лист3!$A$2:$AE$2)</f>
        <v>40</v>
      </c>
      <c r="L11" s="53">
        <f t="shared" si="1"/>
        <v>78</v>
      </c>
    </row>
    <row r="12" spans="1:12" s="25" customFormat="1" ht="20.100000000000001" customHeight="1" x14ac:dyDescent="0.25">
      <c r="A12" s="36">
        <v>4</v>
      </c>
      <c r="B12" s="36">
        <v>98</v>
      </c>
      <c r="C12" s="61" t="s">
        <v>32</v>
      </c>
      <c r="D12" s="60" t="s">
        <v>27</v>
      </c>
      <c r="E12" s="36" t="s">
        <v>31</v>
      </c>
      <c r="F12" s="36" t="s">
        <v>159</v>
      </c>
      <c r="G12" s="60" t="s">
        <v>21</v>
      </c>
      <c r="H12" s="53">
        <v>3</v>
      </c>
      <c r="I12" s="53">
        <f>LOOKUP(H12,Лист3!$A$1:$AE$1,Лист3!$A$2:$AE$2)</f>
        <v>40</v>
      </c>
      <c r="J12" s="53">
        <v>4</v>
      </c>
      <c r="K12" s="80">
        <f>LOOKUP(J12,Лист3!$A$1:$AE$1,Лист3!$A$2:$AE$2)</f>
        <v>38</v>
      </c>
      <c r="L12" s="53">
        <f t="shared" si="1"/>
        <v>78</v>
      </c>
    </row>
    <row r="13" spans="1:12" s="25" customFormat="1" ht="20.100000000000001" customHeight="1" x14ac:dyDescent="0.25">
      <c r="A13" s="36">
        <v>5</v>
      </c>
      <c r="B13" s="36">
        <v>12</v>
      </c>
      <c r="C13" s="61" t="s">
        <v>122</v>
      </c>
      <c r="D13" s="60" t="s">
        <v>33</v>
      </c>
      <c r="E13" s="36" t="s">
        <v>42</v>
      </c>
      <c r="F13" s="36" t="s">
        <v>20</v>
      </c>
      <c r="G13" s="36" t="s">
        <v>22</v>
      </c>
      <c r="H13" s="53">
        <v>5</v>
      </c>
      <c r="I13" s="53">
        <f>LOOKUP(H13,Лист3!$A$1:$AE$1,Лист3!$A$2:$AE$2)</f>
        <v>36</v>
      </c>
      <c r="J13" s="53">
        <v>5</v>
      </c>
      <c r="K13" s="80">
        <f>LOOKUP(J13,Лист3!$A$1:$AE$1,Лист3!$A$2:$AE$2)</f>
        <v>36</v>
      </c>
      <c r="L13" s="53">
        <f t="shared" si="1"/>
        <v>72</v>
      </c>
    </row>
    <row r="14" spans="1:12" s="25" customFormat="1" ht="20.100000000000001" customHeight="1" x14ac:dyDescent="0.25">
      <c r="A14" s="36">
        <v>6</v>
      </c>
      <c r="B14" s="36">
        <v>102</v>
      </c>
      <c r="C14" s="61" t="s">
        <v>160</v>
      </c>
      <c r="D14" s="60" t="s">
        <v>23</v>
      </c>
      <c r="E14" s="36" t="s">
        <v>31</v>
      </c>
      <c r="F14" s="36" t="s">
        <v>20</v>
      </c>
      <c r="G14" s="36" t="s">
        <v>29</v>
      </c>
      <c r="H14" s="53">
        <v>9</v>
      </c>
      <c r="I14" s="53">
        <f>LOOKUP(H14,Лист3!$A$1:$AE$1,Лист3!$A$2:$AE$2)</f>
        <v>32</v>
      </c>
      <c r="J14" s="53">
        <v>6</v>
      </c>
      <c r="K14" s="80">
        <f>LOOKUP(J14,Лист3!$A$1:$AE$1,Лист3!$A$2:$AE$2)</f>
        <v>35</v>
      </c>
      <c r="L14" s="53">
        <f t="shared" si="1"/>
        <v>67</v>
      </c>
    </row>
    <row r="15" spans="1:12" s="25" customFormat="1" ht="20.100000000000001" customHeight="1" x14ac:dyDescent="0.25">
      <c r="A15" s="36">
        <v>7</v>
      </c>
      <c r="B15" s="36">
        <v>137</v>
      </c>
      <c r="C15" s="61" t="s">
        <v>77</v>
      </c>
      <c r="D15" s="60" t="s">
        <v>27</v>
      </c>
      <c r="E15" s="36" t="s">
        <v>70</v>
      </c>
      <c r="F15" s="36" t="s">
        <v>28</v>
      </c>
      <c r="G15" s="36" t="s">
        <v>22</v>
      </c>
      <c r="H15" s="53">
        <v>8</v>
      </c>
      <c r="I15" s="53">
        <f>LOOKUP(H15,Лист3!$A$1:$AE$1,Лист3!$A$2:$AE$2)</f>
        <v>33</v>
      </c>
      <c r="J15" s="53">
        <v>7</v>
      </c>
      <c r="K15" s="80">
        <f>LOOKUP(J15,Лист3!$A$1:$AE$1,Лист3!$A$2:$AE$2)</f>
        <v>34</v>
      </c>
      <c r="L15" s="53">
        <f t="shared" si="1"/>
        <v>67</v>
      </c>
    </row>
    <row r="16" spans="1:12" s="25" customFormat="1" ht="20.100000000000001" customHeight="1" x14ac:dyDescent="0.25">
      <c r="A16" s="36">
        <v>8</v>
      </c>
      <c r="B16" s="36">
        <v>167</v>
      </c>
      <c r="C16" s="61" t="s">
        <v>157</v>
      </c>
      <c r="D16" s="60" t="s">
        <v>23</v>
      </c>
      <c r="E16" s="36" t="s">
        <v>158</v>
      </c>
      <c r="F16" s="36" t="s">
        <v>20</v>
      </c>
      <c r="G16" s="36" t="s">
        <v>29</v>
      </c>
      <c r="H16" s="53">
        <v>7</v>
      </c>
      <c r="I16" s="53">
        <f>LOOKUP(H16,Лист3!$A$1:$AE$1,Лист3!$A$2:$AE$2)</f>
        <v>34</v>
      </c>
      <c r="J16" s="53">
        <v>8</v>
      </c>
      <c r="K16" s="80">
        <f>LOOKUP(J16,Лист3!$A$1:$AE$1,Лист3!$A$2:$AE$2)</f>
        <v>33</v>
      </c>
      <c r="L16" s="53">
        <f t="shared" si="1"/>
        <v>67</v>
      </c>
    </row>
    <row r="17" spans="1:12" s="25" customFormat="1" ht="20.100000000000001" customHeight="1" x14ac:dyDescent="0.25">
      <c r="A17" s="36">
        <v>9</v>
      </c>
      <c r="B17" s="36">
        <v>71</v>
      </c>
      <c r="C17" s="61" t="s">
        <v>141</v>
      </c>
      <c r="D17" s="60" t="s">
        <v>33</v>
      </c>
      <c r="E17" s="36" t="s">
        <v>142</v>
      </c>
      <c r="F17" s="24" t="s">
        <v>62</v>
      </c>
      <c r="G17" s="60" t="s">
        <v>21</v>
      </c>
      <c r="H17" s="53">
        <v>6</v>
      </c>
      <c r="I17" s="53">
        <f>LOOKUP(H17,Лист3!$A$1:$AE$1,Лист3!$A$2:$AE$2)</f>
        <v>35</v>
      </c>
      <c r="J17" s="53">
        <v>10</v>
      </c>
      <c r="K17" s="80">
        <f>LOOKUP(J17,Лист3!$A$1:$AE$1,Лист3!$A$2:$AE$2)</f>
        <v>31</v>
      </c>
      <c r="L17" s="53">
        <f t="shared" si="1"/>
        <v>66</v>
      </c>
    </row>
    <row r="18" spans="1:12" s="25" customFormat="1" ht="20.100000000000001" customHeight="1" x14ac:dyDescent="0.25">
      <c r="A18" s="36">
        <v>10</v>
      </c>
      <c r="B18" s="36">
        <v>8</v>
      </c>
      <c r="C18" s="61" t="s">
        <v>117</v>
      </c>
      <c r="D18" s="60" t="s">
        <v>23</v>
      </c>
      <c r="E18" s="36" t="s">
        <v>42</v>
      </c>
      <c r="F18" s="24" t="s">
        <v>20</v>
      </c>
      <c r="G18" s="60" t="s">
        <v>16</v>
      </c>
      <c r="H18" s="53">
        <v>10</v>
      </c>
      <c r="I18" s="53">
        <f>LOOKUP(H18,Лист3!$A$1:$AE$1,Лист3!$A$2:$AE$2)</f>
        <v>31</v>
      </c>
      <c r="J18" s="53">
        <v>9</v>
      </c>
      <c r="K18" s="80">
        <f>LOOKUP(J18,Лист3!$A$1:$AE$1,Лист3!$A$2:$AE$2)</f>
        <v>32</v>
      </c>
      <c r="L18" s="53">
        <f t="shared" si="1"/>
        <v>63</v>
      </c>
    </row>
    <row r="19" spans="1:12" s="25" customFormat="1" ht="20.100000000000001" customHeight="1" x14ac:dyDescent="0.25">
      <c r="A19" s="36">
        <v>11</v>
      </c>
      <c r="B19" s="36">
        <v>1</v>
      </c>
      <c r="C19" s="61" t="s">
        <v>171</v>
      </c>
      <c r="D19" s="60" t="s">
        <v>23</v>
      </c>
      <c r="E19" s="36" t="s">
        <v>70</v>
      </c>
      <c r="F19" s="24" t="s">
        <v>20</v>
      </c>
      <c r="G19" s="60" t="s">
        <v>16</v>
      </c>
      <c r="H19" s="53">
        <v>11</v>
      </c>
      <c r="I19" s="53">
        <f>LOOKUP(H19,Лист3!$A$1:$AE$1,Лист3!$A$2:$AE$2)</f>
        <v>30</v>
      </c>
      <c r="J19" s="53">
        <v>11</v>
      </c>
      <c r="K19" s="80">
        <f>LOOKUP(J19,Лист3!$A$1:$AE$1,Лист3!$A$2:$AE$2)</f>
        <v>30</v>
      </c>
      <c r="L19" s="53">
        <f t="shared" si="1"/>
        <v>60</v>
      </c>
    </row>
    <row r="20" spans="1:12" s="25" customFormat="1" ht="20.100000000000001" customHeight="1" x14ac:dyDescent="0.25">
      <c r="A20" s="36">
        <v>12</v>
      </c>
      <c r="B20" s="36">
        <v>2</v>
      </c>
      <c r="C20" s="61" t="s">
        <v>116</v>
      </c>
      <c r="D20" s="60" t="s">
        <v>23</v>
      </c>
      <c r="E20" s="36" t="s">
        <v>45</v>
      </c>
      <c r="F20" s="24" t="s">
        <v>45</v>
      </c>
      <c r="G20" s="60" t="s">
        <v>16</v>
      </c>
      <c r="H20" s="53">
        <v>12</v>
      </c>
      <c r="I20" s="53">
        <f>LOOKUP(H20,Лист3!$A$1:$AE$1,Лист3!$A$2:$AE$2)</f>
        <v>29</v>
      </c>
      <c r="J20" s="53">
        <v>0</v>
      </c>
      <c r="K20" s="80">
        <f>LOOKUP(J20,Лист3!$A$1:$AE$1,Лист3!$A$2:$AE$2)</f>
        <v>0</v>
      </c>
      <c r="L20" s="53">
        <f t="shared" si="1"/>
        <v>29</v>
      </c>
    </row>
    <row r="21" spans="1:12" s="25" customFormat="1" ht="20.100000000000001" customHeight="1" x14ac:dyDescent="0.25">
      <c r="A21" s="36">
        <v>13</v>
      </c>
      <c r="B21" s="36">
        <v>66</v>
      </c>
      <c r="C21" s="61" t="s">
        <v>165</v>
      </c>
      <c r="D21" s="60" t="s">
        <v>27</v>
      </c>
      <c r="E21" s="36" t="s">
        <v>70</v>
      </c>
      <c r="F21" s="24" t="s">
        <v>20</v>
      </c>
      <c r="G21" s="36" t="s">
        <v>29</v>
      </c>
      <c r="H21" s="53">
        <v>13</v>
      </c>
      <c r="I21" s="53">
        <f>LOOKUP(H21,Лист3!$A$1:$AE$1,Лист3!$A$2:$AE$2)</f>
        <v>28</v>
      </c>
      <c r="J21" s="53">
        <v>0</v>
      </c>
      <c r="K21" s="53">
        <f>LOOKUP(J21,Лист3!$A$1:$AE$1,Лист3!$A$2:$AE$2)</f>
        <v>0</v>
      </c>
      <c r="L21" s="53">
        <f t="shared" si="1"/>
        <v>28</v>
      </c>
    </row>
    <row r="22" spans="1:12" ht="20.100000000000001" customHeight="1" x14ac:dyDescent="0.25"/>
    <row r="24" spans="1:12" x14ac:dyDescent="0.25">
      <c r="C24" s="19"/>
      <c r="D24" s="14" t="s">
        <v>5</v>
      </c>
      <c r="E24" s="14"/>
      <c r="F24" s="14" t="s">
        <v>6</v>
      </c>
      <c r="G24" s="14"/>
      <c r="H24" s="14"/>
    </row>
  </sheetData>
  <sortState ref="A10:L21">
    <sortCondition descending="1" ref="L10:L21"/>
  </sortState>
  <mergeCells count="18">
    <mergeCell ref="H6:H8"/>
    <mergeCell ref="I6:I8"/>
    <mergeCell ref="J6:J8"/>
    <mergeCell ref="K6:K8"/>
    <mergeCell ref="L6:L8"/>
    <mergeCell ref="G6:G8"/>
    <mergeCell ref="A6:A8"/>
    <mergeCell ref="B6:B8"/>
    <mergeCell ref="C6:C8"/>
    <mergeCell ref="D6:D8"/>
    <mergeCell ref="E6:E8"/>
    <mergeCell ref="F6:F8"/>
    <mergeCell ref="D2:F2"/>
    <mergeCell ref="I4:K4"/>
    <mergeCell ref="H5:I5"/>
    <mergeCell ref="J5:K5"/>
    <mergeCell ref="E3:F3"/>
    <mergeCell ref="E4:G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opLeftCell="A5" zoomScale="90" zoomScaleNormal="90" workbookViewId="0">
      <selection activeCell="B20" sqref="B20:G20"/>
    </sheetView>
  </sheetViews>
  <sheetFormatPr defaultColWidth="8.77734375" defaultRowHeight="13.8" x14ac:dyDescent="0.25"/>
  <cols>
    <col min="1" max="1" width="7.5546875" style="13" customWidth="1"/>
    <col min="2" max="2" width="8" style="13" customWidth="1"/>
    <col min="3" max="3" width="23.21875" style="13" customWidth="1"/>
    <col min="4" max="4" width="8" style="13" customWidth="1"/>
    <col min="5" max="5" width="22.109375" style="13" customWidth="1"/>
    <col min="6" max="6" width="19.5546875" style="13" customWidth="1"/>
    <col min="7" max="7" width="8.77734375" style="13"/>
    <col min="8" max="12" width="6.77734375" style="13" customWidth="1"/>
    <col min="13" max="16384" width="8.77734375" style="13"/>
  </cols>
  <sheetData>
    <row r="2" spans="1:12" ht="15.6" x14ac:dyDescent="0.3">
      <c r="D2" s="157" t="s">
        <v>103</v>
      </c>
      <c r="E2" s="159"/>
      <c r="F2" s="159"/>
      <c r="G2" s="159"/>
      <c r="H2" s="154"/>
    </row>
    <row r="3" spans="1:12" ht="15.6" x14ac:dyDescent="0.3">
      <c r="C3" s="16"/>
      <c r="D3" s="49"/>
      <c r="E3" s="157" t="s">
        <v>167</v>
      </c>
      <c r="F3" s="158"/>
      <c r="G3" s="49"/>
    </row>
    <row r="4" spans="1:12" ht="15.6" x14ac:dyDescent="0.3">
      <c r="D4" s="49"/>
      <c r="E4" s="50" t="s">
        <v>109</v>
      </c>
      <c r="F4" s="49"/>
      <c r="G4" s="49"/>
    </row>
    <row r="5" spans="1:12" ht="14.4" thickBot="1" x14ac:dyDescent="0.3">
      <c r="A5" s="12"/>
      <c r="B5" s="12"/>
      <c r="C5" s="12"/>
      <c r="D5" s="12"/>
      <c r="E5" s="12"/>
      <c r="F5" s="12"/>
      <c r="G5" s="12"/>
      <c r="H5" s="109" t="s">
        <v>0</v>
      </c>
      <c r="I5" s="110"/>
      <c r="J5" s="109" t="s">
        <v>3</v>
      </c>
      <c r="K5" s="110"/>
      <c r="L5" s="12"/>
    </row>
    <row r="6" spans="1:12" x14ac:dyDescent="0.25">
      <c r="A6" s="119" t="s">
        <v>8</v>
      </c>
      <c r="B6" s="126" t="s">
        <v>9</v>
      </c>
      <c r="C6" s="126" t="s">
        <v>10</v>
      </c>
      <c r="D6" s="119" t="s">
        <v>11</v>
      </c>
      <c r="E6" s="119" t="s">
        <v>12</v>
      </c>
      <c r="F6" s="119" t="s">
        <v>13</v>
      </c>
      <c r="G6" s="119" t="s">
        <v>7</v>
      </c>
      <c r="H6" s="132" t="s">
        <v>1</v>
      </c>
      <c r="I6" s="117" t="s">
        <v>2</v>
      </c>
      <c r="J6" s="117" t="s">
        <v>1</v>
      </c>
      <c r="K6" s="117" t="s">
        <v>2</v>
      </c>
      <c r="L6" s="145" t="s">
        <v>4</v>
      </c>
    </row>
    <row r="7" spans="1:12" x14ac:dyDescent="0.25">
      <c r="A7" s="125"/>
      <c r="B7" s="127"/>
      <c r="C7" s="127"/>
      <c r="D7" s="124"/>
      <c r="E7" s="125"/>
      <c r="F7" s="124"/>
      <c r="G7" s="125"/>
      <c r="H7" s="133"/>
      <c r="I7" s="135"/>
      <c r="J7" s="135"/>
      <c r="K7" s="135"/>
      <c r="L7" s="145"/>
    </row>
    <row r="8" spans="1:12" ht="6.75" customHeight="1" x14ac:dyDescent="0.25">
      <c r="A8" s="125"/>
      <c r="B8" s="128"/>
      <c r="C8" s="128"/>
      <c r="D8" s="124"/>
      <c r="E8" s="125"/>
      <c r="F8" s="124"/>
      <c r="G8" s="125"/>
      <c r="H8" s="134"/>
      <c r="I8" s="136"/>
      <c r="J8" s="136"/>
      <c r="K8" s="136"/>
      <c r="L8" s="145"/>
    </row>
    <row r="9" spans="1:12" s="25" customFormat="1" ht="19.95" customHeight="1" x14ac:dyDescent="0.25">
      <c r="A9" s="36">
        <v>1</v>
      </c>
      <c r="B9" s="36">
        <v>299</v>
      </c>
      <c r="C9" s="64" t="s">
        <v>63</v>
      </c>
      <c r="D9" s="36" t="s">
        <v>23</v>
      </c>
      <c r="E9" s="36" t="s">
        <v>40</v>
      </c>
      <c r="F9" s="36" t="s">
        <v>20</v>
      </c>
      <c r="G9" s="36" t="s">
        <v>46</v>
      </c>
      <c r="H9" s="36">
        <v>1</v>
      </c>
      <c r="I9" s="36">
        <f>LOOKUP(H9,Лист3!$A$1:$AO$1,Лист3!$A$2:$AO$2)</f>
        <v>45</v>
      </c>
      <c r="J9" s="36">
        <v>1</v>
      </c>
      <c r="K9" s="36">
        <f>LOOKUP(J9,Лист3!$A$1:$AO$1,Лист3!$A$2:$AO$2)</f>
        <v>45</v>
      </c>
      <c r="L9" s="36">
        <f t="shared" ref="L9" si="0">SUM(I9,K9)</f>
        <v>90</v>
      </c>
    </row>
    <row r="10" spans="1:12" s="25" customFormat="1" ht="19.95" customHeight="1" x14ac:dyDescent="0.25">
      <c r="A10" s="36">
        <v>2</v>
      </c>
      <c r="B10" s="36">
        <v>450</v>
      </c>
      <c r="C10" s="64" t="s">
        <v>72</v>
      </c>
      <c r="D10" s="36" t="s">
        <v>23</v>
      </c>
      <c r="E10" s="36" t="s">
        <v>70</v>
      </c>
      <c r="F10" s="24" t="s">
        <v>71</v>
      </c>
      <c r="G10" s="36" t="s">
        <v>46</v>
      </c>
      <c r="H10" s="36">
        <v>2</v>
      </c>
      <c r="I10" s="36">
        <f>LOOKUP(H10,Лист3!$A$1:$AO$1,Лист3!$A$2:$AO$2)</f>
        <v>42</v>
      </c>
      <c r="J10" s="36">
        <v>2</v>
      </c>
      <c r="K10" s="36">
        <f>LOOKUP(J10,Лист3!$A$1:$AO$1,Лист3!$A$2:$AO$2)</f>
        <v>42</v>
      </c>
      <c r="L10" s="36">
        <f t="shared" ref="L10:L21" si="1">SUM(I10,K10)</f>
        <v>84</v>
      </c>
    </row>
    <row r="11" spans="1:12" s="25" customFormat="1" ht="19.95" customHeight="1" x14ac:dyDescent="0.25">
      <c r="A11" s="36">
        <v>3</v>
      </c>
      <c r="B11" s="36">
        <v>107</v>
      </c>
      <c r="C11" s="64" t="s">
        <v>150</v>
      </c>
      <c r="D11" s="36" t="s">
        <v>23</v>
      </c>
      <c r="E11" s="36" t="s">
        <v>97</v>
      </c>
      <c r="F11" s="24" t="s">
        <v>71</v>
      </c>
      <c r="G11" s="36" t="s">
        <v>16</v>
      </c>
      <c r="H11" s="36">
        <v>3</v>
      </c>
      <c r="I11" s="36">
        <f>LOOKUP(H11,Лист3!$A$1:$AO$1,Лист3!$A$2:$AO$2)</f>
        <v>40</v>
      </c>
      <c r="J11" s="36">
        <v>3</v>
      </c>
      <c r="K11" s="36">
        <f>LOOKUP(J11,Лист3!$A$1:$AO$1,Лист3!$A$2:$AO$2)</f>
        <v>40</v>
      </c>
      <c r="L11" s="36">
        <f t="shared" si="1"/>
        <v>80</v>
      </c>
    </row>
    <row r="12" spans="1:12" s="25" customFormat="1" ht="19.95" customHeight="1" x14ac:dyDescent="0.25">
      <c r="A12" s="36">
        <v>4</v>
      </c>
      <c r="B12" s="36">
        <v>23</v>
      </c>
      <c r="C12" s="64" t="s">
        <v>57</v>
      </c>
      <c r="D12" s="36" t="s">
        <v>23</v>
      </c>
      <c r="E12" s="36" t="s">
        <v>97</v>
      </c>
      <c r="F12" s="36" t="s">
        <v>20</v>
      </c>
      <c r="G12" s="36" t="s">
        <v>47</v>
      </c>
      <c r="H12" s="36">
        <v>5</v>
      </c>
      <c r="I12" s="36">
        <f>LOOKUP(H12,Лист3!$A$1:$AO$1,Лист3!$A$2:$AO$2)</f>
        <v>36</v>
      </c>
      <c r="J12" s="36">
        <v>4</v>
      </c>
      <c r="K12" s="36">
        <f>LOOKUP(J12,Лист3!$A$1:$AO$1,Лист3!$A$2:$AO$2)</f>
        <v>38</v>
      </c>
      <c r="L12" s="36">
        <f t="shared" si="1"/>
        <v>74</v>
      </c>
    </row>
    <row r="13" spans="1:12" s="25" customFormat="1" ht="19.95" customHeight="1" x14ac:dyDescent="0.25">
      <c r="A13" s="36">
        <v>5</v>
      </c>
      <c r="B13" s="60">
        <v>131</v>
      </c>
      <c r="C13" s="67" t="s">
        <v>75</v>
      </c>
      <c r="D13" s="36" t="s">
        <v>23</v>
      </c>
      <c r="E13" s="69" t="s">
        <v>45</v>
      </c>
      <c r="F13" s="69" t="s">
        <v>45</v>
      </c>
      <c r="G13" s="36" t="s">
        <v>29</v>
      </c>
      <c r="H13" s="36">
        <v>4</v>
      </c>
      <c r="I13" s="36">
        <f>LOOKUP(H13,Лист3!$A$1:$AO$1,Лист3!$A$2:$AO$2)</f>
        <v>38</v>
      </c>
      <c r="J13" s="36">
        <v>5</v>
      </c>
      <c r="K13" s="36">
        <f>LOOKUP(J13,Лист3!$A$1:$AO$1,Лист3!$A$2:$AO$2)</f>
        <v>36</v>
      </c>
      <c r="L13" s="36">
        <f t="shared" si="1"/>
        <v>74</v>
      </c>
    </row>
    <row r="14" spans="1:12" s="25" customFormat="1" ht="19.95" customHeight="1" x14ac:dyDescent="0.25">
      <c r="A14" s="36">
        <v>6</v>
      </c>
      <c r="B14" s="36">
        <v>1</v>
      </c>
      <c r="C14" s="61" t="s">
        <v>74</v>
      </c>
      <c r="D14" s="60" t="s">
        <v>19</v>
      </c>
      <c r="E14" s="36" t="s">
        <v>58</v>
      </c>
      <c r="F14" s="36" t="s">
        <v>73</v>
      </c>
      <c r="G14" s="36" t="s">
        <v>29</v>
      </c>
      <c r="H14" s="36">
        <v>6</v>
      </c>
      <c r="I14" s="36">
        <f>LOOKUP(H14,Лист3!$A$1:$AO$1,Лист3!$A$2:$AO$2)</f>
        <v>35</v>
      </c>
      <c r="J14" s="36">
        <v>6</v>
      </c>
      <c r="K14" s="36">
        <f>LOOKUP(J14,Лист3!$A$1:$AO$1,Лист3!$A$2:$AO$2)</f>
        <v>35</v>
      </c>
      <c r="L14" s="36">
        <f t="shared" si="1"/>
        <v>70</v>
      </c>
    </row>
    <row r="15" spans="1:12" s="25" customFormat="1" ht="19.95" customHeight="1" x14ac:dyDescent="0.25">
      <c r="A15" s="36">
        <v>7</v>
      </c>
      <c r="B15" s="36">
        <v>11</v>
      </c>
      <c r="C15" s="64" t="s">
        <v>124</v>
      </c>
      <c r="D15" s="36" t="s">
        <v>23</v>
      </c>
      <c r="E15" s="36" t="s">
        <v>118</v>
      </c>
      <c r="F15" s="24" t="s">
        <v>123</v>
      </c>
      <c r="G15" s="60" t="s">
        <v>16</v>
      </c>
      <c r="H15" s="36">
        <v>7</v>
      </c>
      <c r="I15" s="36">
        <f>LOOKUP(H15,Лист3!$A$1:$AO$1,Лист3!$A$2:$AO$2)</f>
        <v>34</v>
      </c>
      <c r="J15" s="36">
        <v>7</v>
      </c>
      <c r="K15" s="36">
        <f>LOOKUP(J15,Лист3!$A$1:$AO$1,Лист3!$A$2:$AO$2)</f>
        <v>34</v>
      </c>
      <c r="L15" s="36">
        <f t="shared" si="1"/>
        <v>68</v>
      </c>
    </row>
    <row r="16" spans="1:12" s="25" customFormat="1" ht="19.95" customHeight="1" x14ac:dyDescent="0.25">
      <c r="A16" s="36">
        <v>8</v>
      </c>
      <c r="B16" s="36">
        <v>13</v>
      </c>
      <c r="C16" s="64" t="s">
        <v>119</v>
      </c>
      <c r="D16" s="60" t="s">
        <v>23</v>
      </c>
      <c r="E16" s="36" t="s">
        <v>70</v>
      </c>
      <c r="F16" s="36" t="s">
        <v>73</v>
      </c>
      <c r="G16" s="36" t="s">
        <v>29</v>
      </c>
      <c r="H16" s="36">
        <v>9</v>
      </c>
      <c r="I16" s="36">
        <f>LOOKUP(H16,Лист3!$A$1:$AO$1,Лист3!$A$2:$AO$2)</f>
        <v>32</v>
      </c>
      <c r="J16" s="36">
        <v>8</v>
      </c>
      <c r="K16" s="36">
        <f>LOOKUP(J16,Лист3!$A$1:$AO$1,Лист3!$A$2:$AO$2)</f>
        <v>33</v>
      </c>
      <c r="L16" s="36">
        <f t="shared" si="1"/>
        <v>65</v>
      </c>
    </row>
    <row r="17" spans="1:12" s="25" customFormat="1" ht="19.95" customHeight="1" x14ac:dyDescent="0.25">
      <c r="A17" s="36">
        <v>9</v>
      </c>
      <c r="B17" s="36">
        <v>111</v>
      </c>
      <c r="C17" s="64" t="s">
        <v>169</v>
      </c>
      <c r="D17" s="36" t="s">
        <v>23</v>
      </c>
      <c r="E17" s="36" t="s">
        <v>65</v>
      </c>
      <c r="F17" s="24" t="s">
        <v>20</v>
      </c>
      <c r="G17" s="36" t="s">
        <v>29</v>
      </c>
      <c r="H17" s="36">
        <v>10</v>
      </c>
      <c r="I17" s="36">
        <f>LOOKUP(H17,Лист3!$A$1:$AO$1,Лист3!$A$2:$AO$2)</f>
        <v>31</v>
      </c>
      <c r="J17" s="36">
        <v>9</v>
      </c>
      <c r="K17" s="36">
        <f>LOOKUP(J17,Лист3!$A$1:$AO$1,Лист3!$A$2:$AO$2)</f>
        <v>32</v>
      </c>
      <c r="L17" s="36">
        <f t="shared" si="1"/>
        <v>63</v>
      </c>
    </row>
    <row r="18" spans="1:12" s="25" customFormat="1" ht="19.95" customHeight="1" x14ac:dyDescent="0.25">
      <c r="A18" s="36">
        <v>10</v>
      </c>
      <c r="B18" s="36">
        <v>497</v>
      </c>
      <c r="C18" s="61" t="s">
        <v>127</v>
      </c>
      <c r="D18" s="60" t="s">
        <v>23</v>
      </c>
      <c r="E18" s="53" t="s">
        <v>128</v>
      </c>
      <c r="F18" s="24" t="s">
        <v>20</v>
      </c>
      <c r="G18" s="36" t="s">
        <v>22</v>
      </c>
      <c r="H18" s="36">
        <v>8</v>
      </c>
      <c r="I18" s="36">
        <f>LOOKUP(H18,Лист3!$A$1:$AO$1,Лист3!$A$2:$AO$2)</f>
        <v>33</v>
      </c>
      <c r="J18" s="36">
        <v>12</v>
      </c>
      <c r="K18" s="36">
        <f>LOOKUP(J18,Лист3!$A$1:$AO$1,Лист3!$A$2:$AO$2)</f>
        <v>29</v>
      </c>
      <c r="L18" s="36">
        <f t="shared" si="1"/>
        <v>62</v>
      </c>
    </row>
    <row r="19" spans="1:12" s="25" customFormat="1" ht="19.95" customHeight="1" x14ac:dyDescent="0.25">
      <c r="A19" s="36">
        <v>11</v>
      </c>
      <c r="B19" s="36">
        <v>71</v>
      </c>
      <c r="C19" s="64" t="s">
        <v>156</v>
      </c>
      <c r="D19" s="36" t="s">
        <v>23</v>
      </c>
      <c r="E19" s="36" t="s">
        <v>49</v>
      </c>
      <c r="F19" s="36" t="s">
        <v>20</v>
      </c>
      <c r="G19" s="36" t="s">
        <v>29</v>
      </c>
      <c r="H19" s="36">
        <v>11</v>
      </c>
      <c r="I19" s="36">
        <f>LOOKUP(H19,Лист3!$A$1:$AO$1,Лист3!$A$2:$AO$2)</f>
        <v>30</v>
      </c>
      <c r="J19" s="36">
        <v>11</v>
      </c>
      <c r="K19" s="36">
        <f>LOOKUP(J19,Лист3!$A$1:$AO$1,Лист3!$A$2:$AO$2)</f>
        <v>30</v>
      </c>
      <c r="L19" s="36">
        <f t="shared" si="1"/>
        <v>60</v>
      </c>
    </row>
    <row r="20" spans="1:12" s="25" customFormat="1" ht="19.95" customHeight="1" x14ac:dyDescent="0.25">
      <c r="A20" s="36">
        <v>12</v>
      </c>
      <c r="B20" s="36">
        <v>4</v>
      </c>
      <c r="C20" s="64" t="s">
        <v>172</v>
      </c>
      <c r="D20" s="36" t="s">
        <v>23</v>
      </c>
      <c r="E20" s="36" t="s">
        <v>65</v>
      </c>
      <c r="F20" s="24" t="s">
        <v>20</v>
      </c>
      <c r="G20" s="36" t="s">
        <v>170</v>
      </c>
      <c r="H20" s="36">
        <v>13</v>
      </c>
      <c r="I20" s="36">
        <f>LOOKUP(H20,Лист3!$A$1:$AO$1,Лист3!$A$2:$AO$2)</f>
        <v>28</v>
      </c>
      <c r="J20" s="36">
        <v>10</v>
      </c>
      <c r="K20" s="36">
        <f>LOOKUP(J20,Лист3!$A$1:$AO$1,Лист3!$A$2:$AO$2)</f>
        <v>31</v>
      </c>
      <c r="L20" s="36">
        <f t="shared" si="1"/>
        <v>59</v>
      </c>
    </row>
    <row r="21" spans="1:12" s="25" customFormat="1" ht="19.95" customHeight="1" x14ac:dyDescent="0.25">
      <c r="A21" s="36">
        <v>13</v>
      </c>
      <c r="B21" s="36">
        <v>26</v>
      </c>
      <c r="C21" s="64" t="s">
        <v>149</v>
      </c>
      <c r="D21" s="36" t="s">
        <v>23</v>
      </c>
      <c r="E21" s="36" t="s">
        <v>97</v>
      </c>
      <c r="F21" s="36" t="s">
        <v>71</v>
      </c>
      <c r="G21" s="36" t="s">
        <v>29</v>
      </c>
      <c r="H21" s="36">
        <v>12</v>
      </c>
      <c r="I21" s="36">
        <f>LOOKUP(H21,Лист3!$A$1:$AO$1,Лист3!$A$2:$AO$2)</f>
        <v>29</v>
      </c>
      <c r="J21" s="36">
        <v>0</v>
      </c>
      <c r="K21" s="36">
        <f>LOOKUP(J21,Лист3!$A$1:$AO$1,Лист3!$A$2:$AO$2)</f>
        <v>0</v>
      </c>
      <c r="L21" s="36">
        <f t="shared" si="1"/>
        <v>29</v>
      </c>
    </row>
    <row r="22" spans="1:12" s="20" customFormat="1" ht="19.95" customHeight="1" x14ac:dyDescent="0.25">
      <c r="A22" s="39"/>
      <c r="B22" s="39"/>
      <c r="C22" s="86"/>
      <c r="E22" s="39"/>
      <c r="F22" s="39"/>
      <c r="G22" s="39"/>
    </row>
    <row r="23" spans="1:12" s="20" customFormat="1" ht="19.95" customHeight="1" x14ac:dyDescent="0.25">
      <c r="A23" s="39"/>
      <c r="B23" s="39"/>
      <c r="C23" s="86"/>
      <c r="E23" s="39"/>
      <c r="F23" s="39"/>
      <c r="G23" s="39"/>
    </row>
    <row r="24" spans="1:12" x14ac:dyDescent="0.25">
      <c r="C24" s="19"/>
      <c r="D24" s="14" t="s">
        <v>5</v>
      </c>
      <c r="E24" s="14"/>
      <c r="F24" s="15" t="s">
        <v>6</v>
      </c>
    </row>
  </sheetData>
  <sortState ref="A10:L23">
    <sortCondition descending="1" ref="L10:L23"/>
  </sortState>
  <mergeCells count="16">
    <mergeCell ref="L6:L8"/>
    <mergeCell ref="A6:A8"/>
    <mergeCell ref="B6:B8"/>
    <mergeCell ref="C6:C8"/>
    <mergeCell ref="D6:D8"/>
    <mergeCell ref="E6:E8"/>
    <mergeCell ref="E3:F3"/>
    <mergeCell ref="H5:I5"/>
    <mergeCell ref="J5:K5"/>
    <mergeCell ref="D2:H2"/>
    <mergeCell ref="G6:G8"/>
    <mergeCell ref="F6:F8"/>
    <mergeCell ref="H6:H8"/>
    <mergeCell ref="I6:I8"/>
    <mergeCell ref="J6:J8"/>
    <mergeCell ref="K6:K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3"/>
  <sheetViews>
    <sheetView zoomScale="90" zoomScaleNormal="90" workbookViewId="0">
      <selection activeCell="R13" sqref="R13"/>
    </sheetView>
  </sheetViews>
  <sheetFormatPr defaultColWidth="9.21875" defaultRowHeight="13.8" x14ac:dyDescent="0.25"/>
  <cols>
    <col min="1" max="1" width="9.21875" style="13"/>
    <col min="2" max="2" width="7.44140625" style="13" customWidth="1"/>
    <col min="3" max="3" width="8.21875" style="13" customWidth="1"/>
    <col min="4" max="4" width="24.21875" style="13" customWidth="1"/>
    <col min="5" max="5" width="10" style="13" customWidth="1"/>
    <col min="6" max="6" width="22.21875" style="13" customWidth="1"/>
    <col min="7" max="7" width="22.77734375" style="13" bestFit="1" customWidth="1"/>
    <col min="8" max="8" width="9.21875" style="13" customWidth="1"/>
    <col min="9" max="14" width="6.77734375" style="13" customWidth="1"/>
    <col min="15" max="16384" width="9.21875" style="13"/>
  </cols>
  <sheetData>
    <row r="2" spans="2:14" x14ac:dyDescent="0.25">
      <c r="E2" s="111" t="s">
        <v>103</v>
      </c>
      <c r="F2" s="112"/>
      <c r="G2" s="112"/>
      <c r="H2" s="154"/>
    </row>
    <row r="3" spans="2:14" x14ac:dyDescent="0.25">
      <c r="E3" s="44"/>
      <c r="F3" s="111" t="s">
        <v>167</v>
      </c>
      <c r="G3" s="112"/>
    </row>
    <row r="4" spans="2:14" x14ac:dyDescent="0.25">
      <c r="E4" s="44"/>
      <c r="F4" s="44" t="s">
        <v>108</v>
      </c>
      <c r="G4" s="44"/>
    </row>
    <row r="5" spans="2:14" ht="14.4" thickBot="1" x14ac:dyDescent="0.3">
      <c r="B5" s="12"/>
      <c r="C5" s="12"/>
      <c r="D5" s="12"/>
      <c r="E5" s="12"/>
      <c r="F5" s="12"/>
      <c r="G5" s="12"/>
      <c r="H5" s="12"/>
      <c r="I5" s="109" t="s">
        <v>0</v>
      </c>
      <c r="J5" s="110"/>
      <c r="K5" s="109" t="s">
        <v>3</v>
      </c>
      <c r="L5" s="110"/>
      <c r="M5" s="12"/>
      <c r="N5" s="14"/>
    </row>
    <row r="6" spans="2:14" ht="26.25" customHeight="1" x14ac:dyDescent="0.25">
      <c r="B6" s="26" t="s">
        <v>8</v>
      </c>
      <c r="C6" s="119" t="s">
        <v>9</v>
      </c>
      <c r="D6" s="119" t="s">
        <v>10</v>
      </c>
      <c r="E6" s="26" t="s">
        <v>11</v>
      </c>
      <c r="F6" s="26" t="s">
        <v>12</v>
      </c>
      <c r="G6" s="26" t="s">
        <v>13</v>
      </c>
      <c r="H6" s="26" t="s">
        <v>7</v>
      </c>
      <c r="I6" s="132" t="s">
        <v>1</v>
      </c>
      <c r="J6" s="117" t="s">
        <v>2</v>
      </c>
      <c r="K6" s="117" t="s">
        <v>1</v>
      </c>
      <c r="L6" s="117" t="s">
        <v>2</v>
      </c>
      <c r="M6" s="117" t="s">
        <v>4</v>
      </c>
      <c r="N6" s="14"/>
    </row>
    <row r="7" spans="2:14" ht="8.25" customHeight="1" x14ac:dyDescent="0.25">
      <c r="B7" s="29"/>
      <c r="C7" s="121"/>
      <c r="D7" s="121"/>
      <c r="E7" s="31"/>
      <c r="F7" s="29"/>
      <c r="G7" s="31"/>
      <c r="H7" s="29"/>
      <c r="I7" s="160"/>
      <c r="J7" s="118"/>
      <c r="K7" s="118"/>
      <c r="L7" s="118"/>
      <c r="M7" s="118"/>
      <c r="N7" s="14"/>
    </row>
    <row r="8" spans="2:14" ht="15.75" hidden="1" customHeight="1" x14ac:dyDescent="0.25">
      <c r="B8" s="29"/>
      <c r="C8" s="30"/>
      <c r="D8" s="30"/>
      <c r="E8" s="31"/>
      <c r="F8" s="29"/>
      <c r="G8" s="31"/>
      <c r="H8" s="29"/>
      <c r="I8" s="27"/>
      <c r="J8" s="28"/>
      <c r="K8" s="28"/>
      <c r="L8" s="28"/>
      <c r="M8" s="37"/>
      <c r="N8" s="14"/>
    </row>
    <row r="9" spans="2:14" s="25" customFormat="1" ht="20.100000000000001" customHeight="1" x14ac:dyDescent="0.25">
      <c r="B9" s="53">
        <v>1</v>
      </c>
      <c r="C9" s="36">
        <v>71</v>
      </c>
      <c r="D9" s="64" t="s">
        <v>88</v>
      </c>
      <c r="E9" s="60" t="s">
        <v>30</v>
      </c>
      <c r="F9" s="36" t="s">
        <v>70</v>
      </c>
      <c r="G9" s="36" t="s">
        <v>78</v>
      </c>
      <c r="H9" s="36" t="s">
        <v>47</v>
      </c>
      <c r="I9" s="53">
        <v>1</v>
      </c>
      <c r="J9" s="53">
        <f>LOOKUP(I9,Лист3!$A$1:$AE$1,Лист3!$A$2:$AE$2)</f>
        <v>45</v>
      </c>
      <c r="K9" s="53">
        <v>3</v>
      </c>
      <c r="L9" s="53">
        <f>LOOKUP(K9,Лист3!$A$1:$AE$1,Лист3!$A$2:$AE$2)</f>
        <v>40</v>
      </c>
      <c r="M9" s="53">
        <f t="shared" ref="M9:M20" si="0">SUM(J9,L9)</f>
        <v>85</v>
      </c>
      <c r="N9" s="20"/>
    </row>
    <row r="10" spans="2:14" s="25" customFormat="1" ht="20.100000000000001" customHeight="1" x14ac:dyDescent="0.25">
      <c r="B10" s="53"/>
      <c r="C10" s="36"/>
      <c r="D10" s="64" t="s">
        <v>134</v>
      </c>
      <c r="E10" s="60" t="s">
        <v>30</v>
      </c>
      <c r="F10" s="36"/>
      <c r="G10" s="36"/>
      <c r="H10" s="36"/>
      <c r="I10" s="53">
        <v>1</v>
      </c>
      <c r="J10" s="53">
        <f>LOOKUP(I10,Лист3!$A$1:$AE$1,Лист3!$A$2:$AE$2)</f>
        <v>45</v>
      </c>
      <c r="K10" s="53">
        <v>3</v>
      </c>
      <c r="L10" s="53">
        <f>LOOKUP(K10,Лист3!$A$1:$AE$1,Лист3!$A$2:$AE$2)</f>
        <v>40</v>
      </c>
      <c r="M10" s="53">
        <f t="shared" si="0"/>
        <v>85</v>
      </c>
      <c r="N10" s="20"/>
    </row>
    <row r="11" spans="2:14" s="25" customFormat="1" ht="20.100000000000001" customHeight="1" x14ac:dyDescent="0.25">
      <c r="B11" s="53">
        <v>2</v>
      </c>
      <c r="C11" s="60">
        <v>739</v>
      </c>
      <c r="D11" s="70" t="s">
        <v>79</v>
      </c>
      <c r="E11" s="36" t="s">
        <v>23</v>
      </c>
      <c r="F11" s="24" t="s">
        <v>70</v>
      </c>
      <c r="G11" s="36" t="s">
        <v>71</v>
      </c>
      <c r="H11" s="36" t="s">
        <v>47</v>
      </c>
      <c r="I11" s="53">
        <v>2</v>
      </c>
      <c r="J11" s="53">
        <f>LOOKUP(I11,Лист3!$A$1:$AE$1,Лист3!$A$2:$AE$2)</f>
        <v>42</v>
      </c>
      <c r="K11" s="53">
        <v>2</v>
      </c>
      <c r="L11" s="53">
        <f>LOOKUP(K11,Лист3!$A$1:$AE$1,Лист3!$A$2:$AE$2)</f>
        <v>42</v>
      </c>
      <c r="M11" s="53">
        <f t="shared" si="0"/>
        <v>84</v>
      </c>
      <c r="N11" s="20"/>
    </row>
    <row r="12" spans="2:14" s="25" customFormat="1" ht="20.100000000000001" customHeight="1" x14ac:dyDescent="0.25">
      <c r="B12" s="53"/>
      <c r="C12" s="60"/>
      <c r="D12" s="64" t="s">
        <v>173</v>
      </c>
      <c r="E12" s="60" t="s">
        <v>23</v>
      </c>
      <c r="F12" s="24" t="s">
        <v>174</v>
      </c>
      <c r="G12" s="71"/>
      <c r="H12" s="60"/>
      <c r="I12" s="53">
        <v>2</v>
      </c>
      <c r="J12" s="53">
        <f>LOOKUP(I12,Лист3!$A$1:$AE$1,Лист3!$A$2:$AE$2)</f>
        <v>42</v>
      </c>
      <c r="K12" s="53">
        <v>2</v>
      </c>
      <c r="L12" s="53">
        <f>LOOKUP(K12,Лист3!$A$1:$AE$1,Лист3!$A$2:$AE$2)</f>
        <v>42</v>
      </c>
      <c r="M12" s="53">
        <f t="shared" si="0"/>
        <v>84</v>
      </c>
      <c r="N12" s="20"/>
    </row>
    <row r="13" spans="2:14" s="25" customFormat="1" ht="20.100000000000001" customHeight="1" x14ac:dyDescent="0.25">
      <c r="B13" s="53">
        <v>3</v>
      </c>
      <c r="C13" s="36">
        <v>122</v>
      </c>
      <c r="D13" s="64" t="s">
        <v>83</v>
      </c>
      <c r="E13" s="60" t="s">
        <v>33</v>
      </c>
      <c r="F13" s="36" t="s">
        <v>84</v>
      </c>
      <c r="G13" s="36" t="s">
        <v>81</v>
      </c>
      <c r="H13" s="36" t="s">
        <v>47</v>
      </c>
      <c r="I13" s="53">
        <v>5</v>
      </c>
      <c r="J13" s="53">
        <f>LOOKUP(I13,Лист3!$A$1:$AE$1,Лист3!$A$2:$AE$2)</f>
        <v>36</v>
      </c>
      <c r="K13" s="53">
        <v>1</v>
      </c>
      <c r="L13" s="53">
        <f>LOOKUP(K13,Лист3!$A$1:$AE$1,Лист3!$A$2:$AE$2)</f>
        <v>45</v>
      </c>
      <c r="M13" s="53">
        <f t="shared" si="0"/>
        <v>81</v>
      </c>
      <c r="N13" s="20"/>
    </row>
    <row r="14" spans="2:14" s="25" customFormat="1" ht="20.100000000000001" customHeight="1" x14ac:dyDescent="0.25">
      <c r="B14" s="53"/>
      <c r="C14" s="36"/>
      <c r="D14" s="64" t="s">
        <v>82</v>
      </c>
      <c r="E14" s="60" t="s">
        <v>30</v>
      </c>
      <c r="F14" s="36"/>
      <c r="G14" s="36"/>
      <c r="H14" s="36"/>
      <c r="I14" s="53">
        <v>5</v>
      </c>
      <c r="J14" s="53">
        <f>LOOKUP(I14,Лист3!$A$1:$AE$1,Лист3!$A$2:$AE$2)</f>
        <v>36</v>
      </c>
      <c r="K14" s="53">
        <v>1</v>
      </c>
      <c r="L14" s="53">
        <f>LOOKUP(K14,Лист3!$A$1:$AE$1,Лист3!$A$2:$AE$2)</f>
        <v>45</v>
      </c>
      <c r="M14" s="53">
        <f t="shared" si="0"/>
        <v>81</v>
      </c>
      <c r="N14" s="20"/>
    </row>
    <row r="15" spans="2:14" s="25" customFormat="1" ht="20.100000000000001" customHeight="1" x14ac:dyDescent="0.25">
      <c r="B15" s="53">
        <v>4</v>
      </c>
      <c r="C15" s="60">
        <v>777</v>
      </c>
      <c r="D15" s="67" t="s">
        <v>89</v>
      </c>
      <c r="E15" s="60" t="s">
        <v>23</v>
      </c>
      <c r="F15" s="24" t="s">
        <v>44</v>
      </c>
      <c r="G15" s="24" t="s">
        <v>166</v>
      </c>
      <c r="H15" s="36" t="s">
        <v>47</v>
      </c>
      <c r="I15" s="53">
        <v>3</v>
      </c>
      <c r="J15" s="53">
        <f>LOOKUP(I15,Лист3!$A$1:$AE$1,Лист3!$A$2:$AE$2)</f>
        <v>40</v>
      </c>
      <c r="K15" s="53">
        <v>4</v>
      </c>
      <c r="L15" s="53">
        <f>LOOKUP(K15,Лист3!$A$1:$AE$1,Лист3!$A$2:$AE$2)</f>
        <v>38</v>
      </c>
      <c r="M15" s="53">
        <f t="shared" si="0"/>
        <v>78</v>
      </c>
      <c r="N15" s="20"/>
    </row>
    <row r="16" spans="2:14" s="25" customFormat="1" ht="20.100000000000001" customHeight="1" x14ac:dyDescent="0.25">
      <c r="B16" s="53"/>
      <c r="C16" s="36"/>
      <c r="D16" s="67" t="s">
        <v>85</v>
      </c>
      <c r="E16" s="36" t="s">
        <v>23</v>
      </c>
      <c r="F16" s="36"/>
      <c r="G16" s="36"/>
      <c r="H16" s="36"/>
      <c r="I16" s="53">
        <v>3</v>
      </c>
      <c r="J16" s="53">
        <f>LOOKUP(I16,Лист3!$A$1:$AE$1,Лист3!$A$2:$AE$2)</f>
        <v>40</v>
      </c>
      <c r="K16" s="53">
        <v>4</v>
      </c>
      <c r="L16" s="53">
        <f>LOOKUP(K16,Лист3!$A$1:$AE$1,Лист3!$A$2:$AE$2)</f>
        <v>38</v>
      </c>
      <c r="M16" s="53">
        <f t="shared" si="0"/>
        <v>78</v>
      </c>
      <c r="N16" s="20"/>
    </row>
    <row r="17" spans="2:14" s="25" customFormat="1" ht="20.100000000000001" customHeight="1" x14ac:dyDescent="0.25">
      <c r="B17" s="53">
        <v>5</v>
      </c>
      <c r="C17" s="72">
        <v>172</v>
      </c>
      <c r="D17" s="67" t="s">
        <v>87</v>
      </c>
      <c r="E17" s="36" t="s">
        <v>23</v>
      </c>
      <c r="F17" s="24" t="s">
        <v>80</v>
      </c>
      <c r="G17" s="24" t="s">
        <v>20</v>
      </c>
      <c r="H17" s="36" t="s">
        <v>47</v>
      </c>
      <c r="I17" s="53">
        <v>4</v>
      </c>
      <c r="J17" s="53">
        <f>LOOKUP(I17,Лист3!$A$1:$AE$1,Лист3!$A$2:$AE$2)</f>
        <v>38</v>
      </c>
      <c r="K17" s="53">
        <v>5</v>
      </c>
      <c r="L17" s="53">
        <f>LOOKUP(K17,Лист3!$A$1:$AE$1,Лист3!$A$2:$AE$2)</f>
        <v>36</v>
      </c>
      <c r="M17" s="53">
        <f t="shared" si="0"/>
        <v>74</v>
      </c>
      <c r="N17" s="20"/>
    </row>
    <row r="18" spans="2:14" s="25" customFormat="1" ht="20.100000000000001" customHeight="1" x14ac:dyDescent="0.25">
      <c r="B18" s="53"/>
      <c r="C18" s="72"/>
      <c r="D18" s="67" t="s">
        <v>86</v>
      </c>
      <c r="E18" s="36" t="s">
        <v>23</v>
      </c>
      <c r="F18" s="24"/>
      <c r="G18" s="24"/>
      <c r="H18" s="36"/>
      <c r="I18" s="53">
        <v>4</v>
      </c>
      <c r="J18" s="53">
        <f>LOOKUP(I18,Лист3!$A$1:$AE$1,Лист3!$A$2:$AE$2)</f>
        <v>38</v>
      </c>
      <c r="K18" s="53">
        <v>5</v>
      </c>
      <c r="L18" s="53">
        <f>LOOKUP(K18,Лист3!$A$1:$AE$1,Лист3!$A$2:$AE$2)</f>
        <v>36</v>
      </c>
      <c r="M18" s="53">
        <f t="shared" si="0"/>
        <v>74</v>
      </c>
      <c r="N18" s="20"/>
    </row>
    <row r="19" spans="2:14" s="25" customFormat="1" ht="19.95" customHeight="1" x14ac:dyDescent="0.25">
      <c r="B19" s="53">
        <v>6</v>
      </c>
      <c r="C19" s="60">
        <v>7</v>
      </c>
      <c r="D19" s="67" t="s">
        <v>136</v>
      </c>
      <c r="E19" s="36" t="s">
        <v>23</v>
      </c>
      <c r="F19" s="73" t="s">
        <v>138</v>
      </c>
      <c r="G19" s="24" t="s">
        <v>20</v>
      </c>
      <c r="H19" s="36" t="s">
        <v>139</v>
      </c>
      <c r="I19" s="53">
        <v>6</v>
      </c>
      <c r="J19" s="53">
        <f>LOOKUP(I19,Лист3!$A$1:$AE$1,Лист3!$A$2:$AE$2)</f>
        <v>35</v>
      </c>
      <c r="K19" s="53">
        <v>6</v>
      </c>
      <c r="L19" s="53">
        <f>LOOKUP(K19,Лист3!$A$1:$AE$1,Лист3!$A$2:$AE$2)</f>
        <v>35</v>
      </c>
      <c r="M19" s="53">
        <f t="shared" si="0"/>
        <v>70</v>
      </c>
      <c r="N19" s="20"/>
    </row>
    <row r="20" spans="2:14" s="25" customFormat="1" ht="19.95" customHeight="1" x14ac:dyDescent="0.25">
      <c r="B20" s="53"/>
      <c r="C20" s="60"/>
      <c r="D20" s="67" t="s">
        <v>137</v>
      </c>
      <c r="E20" s="36" t="s">
        <v>23</v>
      </c>
      <c r="F20" s="24"/>
      <c r="G20" s="24"/>
      <c r="H20" s="36"/>
      <c r="I20" s="53">
        <v>6</v>
      </c>
      <c r="J20" s="53">
        <f>LOOKUP(I20,Лист3!$A$1:$AE$1,Лист3!$A$2:$AE$2)</f>
        <v>35</v>
      </c>
      <c r="K20" s="53">
        <v>6</v>
      </c>
      <c r="L20" s="53">
        <f>LOOKUP(K20,Лист3!$A$1:$AE$1,Лист3!$A$2:$AE$2)</f>
        <v>35</v>
      </c>
      <c r="M20" s="53">
        <f t="shared" si="0"/>
        <v>70</v>
      </c>
      <c r="N20" s="20"/>
    </row>
    <row r="21" spans="2:14" ht="19.95" customHeight="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s="59" customFormat="1" ht="19.9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x14ac:dyDescent="0.25">
      <c r="B23" s="14"/>
      <c r="C23" s="14"/>
      <c r="D23" s="14" t="s">
        <v>5</v>
      </c>
      <c r="E23" s="14"/>
      <c r="F23" s="15" t="s">
        <v>6</v>
      </c>
      <c r="G23" s="14"/>
      <c r="H23" s="14"/>
      <c r="I23" s="14"/>
      <c r="J23" s="14"/>
      <c r="K23" s="14"/>
      <c r="L23" s="14"/>
    </row>
    <row r="24" spans="2:14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4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4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4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</sheetData>
  <sortState ref="B9:N20">
    <sortCondition descending="1" ref="M9:M20"/>
  </sortState>
  <mergeCells count="11">
    <mergeCell ref="M6:M7"/>
    <mergeCell ref="E2:H2"/>
    <mergeCell ref="I5:J5"/>
    <mergeCell ref="K5:L5"/>
    <mergeCell ref="C6:C7"/>
    <mergeCell ref="D6:D7"/>
    <mergeCell ref="F3:G3"/>
    <mergeCell ref="I6:I7"/>
    <mergeCell ref="J6:J7"/>
    <mergeCell ref="K6:K7"/>
    <mergeCell ref="L6:L7"/>
  </mergeCells>
  <pageMargins left="0" right="0" top="0" bottom="0" header="0.5118110236220472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zoomScaleNormal="100" workbookViewId="0">
      <selection activeCell="B15" sqref="B15"/>
    </sheetView>
  </sheetViews>
  <sheetFormatPr defaultColWidth="9.21875" defaultRowHeight="13.8" x14ac:dyDescent="0.25"/>
  <cols>
    <col min="1" max="1" width="7.44140625" style="13" customWidth="1"/>
    <col min="2" max="2" width="25.44140625" style="13" customWidth="1"/>
    <col min="3" max="3" width="24.44140625" style="13" customWidth="1"/>
    <col min="4" max="4" width="9.44140625" style="13" customWidth="1"/>
    <col min="5" max="16384" width="9.21875" style="13"/>
  </cols>
  <sheetData>
    <row r="2" spans="1:9" x14ac:dyDescent="0.25">
      <c r="B2" s="162" t="s">
        <v>107</v>
      </c>
      <c r="C2" s="154"/>
      <c r="D2" s="154"/>
    </row>
    <row r="3" spans="1:9" x14ac:dyDescent="0.25">
      <c r="B3" s="162" t="s">
        <v>126</v>
      </c>
      <c r="C3" s="154"/>
      <c r="D3" s="48"/>
    </row>
    <row r="5" spans="1:9" ht="14.4" thickBot="1" x14ac:dyDescent="0.3">
      <c r="A5" s="14"/>
      <c r="B5" s="14"/>
      <c r="C5" s="14"/>
      <c r="D5" s="14" t="s">
        <v>111</v>
      </c>
      <c r="E5" s="13" t="s">
        <v>112</v>
      </c>
      <c r="F5" s="13" t="s">
        <v>113</v>
      </c>
      <c r="G5" s="13" t="s">
        <v>115</v>
      </c>
      <c r="H5" s="13" t="s">
        <v>114</v>
      </c>
    </row>
    <row r="6" spans="1:9" ht="26.25" customHeight="1" x14ac:dyDescent="0.25">
      <c r="A6" s="26" t="s">
        <v>8</v>
      </c>
      <c r="B6" s="119" t="s">
        <v>13</v>
      </c>
      <c r="C6" s="26" t="s">
        <v>12</v>
      </c>
      <c r="D6" s="164" t="s">
        <v>2</v>
      </c>
      <c r="E6" s="145" t="s">
        <v>2</v>
      </c>
      <c r="F6" s="145" t="s">
        <v>2</v>
      </c>
      <c r="G6" s="117" t="s">
        <v>2</v>
      </c>
      <c r="H6" s="117" t="s">
        <v>2</v>
      </c>
      <c r="I6" s="117" t="s">
        <v>4</v>
      </c>
    </row>
    <row r="7" spans="1:9" ht="8.25" customHeight="1" x14ac:dyDescent="0.25">
      <c r="A7" s="29"/>
      <c r="B7" s="121"/>
      <c r="C7" s="29"/>
      <c r="D7" s="165"/>
      <c r="E7" s="163"/>
      <c r="F7" s="163"/>
      <c r="G7" s="161"/>
      <c r="H7" s="161"/>
      <c r="I7" s="161"/>
    </row>
    <row r="8" spans="1:9" ht="15.75" hidden="1" customHeight="1" x14ac:dyDescent="0.25">
      <c r="A8" s="29"/>
      <c r="B8" s="30"/>
      <c r="C8" s="29"/>
      <c r="D8" s="51"/>
      <c r="E8" s="43"/>
      <c r="F8" s="43"/>
      <c r="G8" s="43"/>
      <c r="H8" s="43"/>
      <c r="I8" s="43"/>
    </row>
    <row r="9" spans="1:9" s="25" customFormat="1" ht="25.05" customHeight="1" x14ac:dyDescent="0.25">
      <c r="A9" s="36">
        <v>1</v>
      </c>
      <c r="B9" s="35" t="s">
        <v>15</v>
      </c>
      <c r="C9" s="36" t="s">
        <v>37</v>
      </c>
      <c r="D9" s="36">
        <v>357</v>
      </c>
      <c r="E9" s="36">
        <v>351</v>
      </c>
      <c r="F9" s="36">
        <v>357</v>
      </c>
      <c r="G9" s="53">
        <v>330</v>
      </c>
      <c r="H9" s="53">
        <v>343</v>
      </c>
      <c r="I9" s="53">
        <f t="shared" ref="I9:I15" si="0">D9+E9+F9+G9+H9</f>
        <v>1738</v>
      </c>
    </row>
    <row r="10" spans="1:9" s="25" customFormat="1" ht="25.05" customHeight="1" x14ac:dyDescent="0.25">
      <c r="A10" s="36">
        <v>2</v>
      </c>
      <c r="B10" s="34" t="s">
        <v>98</v>
      </c>
      <c r="C10" s="33" t="s">
        <v>44</v>
      </c>
      <c r="D10" s="24">
        <v>305</v>
      </c>
      <c r="E10" s="36">
        <v>319</v>
      </c>
      <c r="F10" s="36">
        <v>309</v>
      </c>
      <c r="G10" s="53">
        <v>316</v>
      </c>
      <c r="H10" s="53">
        <v>346</v>
      </c>
      <c r="I10" s="53">
        <f t="shared" si="0"/>
        <v>1595</v>
      </c>
    </row>
    <row r="11" spans="1:9" s="25" customFormat="1" ht="25.05" customHeight="1" x14ac:dyDescent="0.25">
      <c r="A11" s="36">
        <v>3</v>
      </c>
      <c r="B11" s="36" t="s">
        <v>91</v>
      </c>
      <c r="C11" s="36" t="s">
        <v>65</v>
      </c>
      <c r="D11" s="36">
        <v>273</v>
      </c>
      <c r="E11" s="36">
        <v>275</v>
      </c>
      <c r="F11" s="36">
        <v>281</v>
      </c>
      <c r="G11" s="53">
        <v>260</v>
      </c>
      <c r="H11" s="53">
        <v>308</v>
      </c>
      <c r="I11" s="53">
        <f t="shared" si="0"/>
        <v>1397</v>
      </c>
    </row>
    <row r="12" spans="1:9" s="25" customFormat="1" ht="25.05" customHeight="1" x14ac:dyDescent="0.25">
      <c r="A12" s="36">
        <v>4</v>
      </c>
      <c r="B12" s="33" t="s">
        <v>62</v>
      </c>
      <c r="C12" s="36" t="s">
        <v>61</v>
      </c>
      <c r="D12" s="52">
        <v>291</v>
      </c>
      <c r="E12" s="36">
        <v>313</v>
      </c>
      <c r="F12" s="36">
        <v>303</v>
      </c>
      <c r="G12" s="53">
        <v>278</v>
      </c>
      <c r="H12" s="53">
        <v>146</v>
      </c>
      <c r="I12" s="53">
        <f t="shared" si="0"/>
        <v>1331</v>
      </c>
    </row>
    <row r="13" spans="1:9" s="25" customFormat="1" ht="25.05" customHeight="1" x14ac:dyDescent="0.25">
      <c r="A13" s="36">
        <v>5</v>
      </c>
      <c r="B13" s="24" t="s">
        <v>99</v>
      </c>
      <c r="C13" s="36" t="s">
        <v>70</v>
      </c>
      <c r="D13" s="52"/>
      <c r="E13" s="36">
        <v>295</v>
      </c>
      <c r="F13" s="36">
        <v>306</v>
      </c>
      <c r="G13" s="53">
        <v>276</v>
      </c>
      <c r="H13" s="53">
        <v>326</v>
      </c>
      <c r="I13" s="53">
        <f t="shared" si="0"/>
        <v>1203</v>
      </c>
    </row>
    <row r="14" spans="1:9" s="25" customFormat="1" ht="25.05" customHeight="1" x14ac:dyDescent="0.25">
      <c r="A14" s="36">
        <v>6</v>
      </c>
      <c r="B14" s="36" t="s">
        <v>95</v>
      </c>
      <c r="C14" s="36" t="s">
        <v>94</v>
      </c>
      <c r="D14" s="52"/>
      <c r="E14" s="36">
        <v>285</v>
      </c>
      <c r="F14" s="36"/>
      <c r="G14" s="53"/>
      <c r="H14" s="53"/>
      <c r="I14" s="53">
        <f t="shared" si="0"/>
        <v>285</v>
      </c>
    </row>
    <row r="15" spans="1:9" s="25" customFormat="1" ht="25.05" customHeight="1" x14ac:dyDescent="0.25">
      <c r="A15" s="36">
        <v>7</v>
      </c>
      <c r="B15" s="35" t="s">
        <v>145</v>
      </c>
      <c r="C15" s="36" t="s">
        <v>37</v>
      </c>
      <c r="D15" s="36"/>
      <c r="E15" s="36"/>
      <c r="F15" s="36"/>
      <c r="G15" s="53">
        <v>236</v>
      </c>
      <c r="H15" s="53"/>
      <c r="I15" s="53">
        <f t="shared" si="0"/>
        <v>236</v>
      </c>
    </row>
    <row r="16" spans="1:9" x14ac:dyDescent="0.25">
      <c r="A16" s="14"/>
      <c r="B16" s="14"/>
      <c r="C16" s="14"/>
      <c r="D16" s="14"/>
    </row>
    <row r="17" spans="1:4" x14ac:dyDescent="0.25">
      <c r="A17" s="14"/>
      <c r="B17" s="14"/>
      <c r="C17" s="14"/>
      <c r="D17" s="14"/>
    </row>
    <row r="18" spans="1:4" x14ac:dyDescent="0.25">
      <c r="A18" s="14"/>
      <c r="B18" s="14" t="s">
        <v>5</v>
      </c>
      <c r="C18" s="14"/>
      <c r="D18" s="15" t="s">
        <v>6</v>
      </c>
    </row>
    <row r="19" spans="1:4" x14ac:dyDescent="0.25">
      <c r="A19" s="14"/>
      <c r="B19" s="14"/>
      <c r="C19" s="14"/>
      <c r="D19" s="14"/>
    </row>
    <row r="20" spans="1:4" x14ac:dyDescent="0.25">
      <c r="A20" s="14"/>
      <c r="B20" s="14"/>
      <c r="C20" s="14"/>
      <c r="D20" s="14"/>
    </row>
    <row r="21" spans="1:4" x14ac:dyDescent="0.25">
      <c r="A21" s="14"/>
      <c r="B21" s="14"/>
      <c r="C21" s="14"/>
      <c r="D21" s="14"/>
    </row>
    <row r="22" spans="1:4" x14ac:dyDescent="0.25">
      <c r="A22" s="14"/>
      <c r="B22" s="14"/>
      <c r="C22" s="14"/>
      <c r="D22" s="14"/>
    </row>
    <row r="23" spans="1:4" x14ac:dyDescent="0.25">
      <c r="A23" s="14"/>
      <c r="B23" s="14"/>
      <c r="C23" s="14"/>
      <c r="D23" s="14"/>
    </row>
    <row r="24" spans="1:4" x14ac:dyDescent="0.25">
      <c r="A24" s="14"/>
      <c r="B24" s="14"/>
      <c r="C24" s="14"/>
      <c r="D24" s="14"/>
    </row>
    <row r="25" spans="1:4" x14ac:dyDescent="0.25">
      <c r="A25" s="14"/>
      <c r="B25" s="14"/>
      <c r="C25" s="14"/>
      <c r="D25" s="14"/>
    </row>
    <row r="26" spans="1:4" x14ac:dyDescent="0.25">
      <c r="A26" s="14"/>
      <c r="B26" s="14"/>
      <c r="C26" s="14"/>
      <c r="D26" s="14"/>
    </row>
    <row r="27" spans="1:4" x14ac:dyDescent="0.25">
      <c r="A27" s="14"/>
      <c r="B27" s="14"/>
      <c r="C27" s="14"/>
      <c r="D27" s="14"/>
    </row>
    <row r="28" spans="1:4" x14ac:dyDescent="0.25">
      <c r="A28" s="14"/>
      <c r="B28" s="14"/>
      <c r="C28" s="14"/>
      <c r="D28" s="14"/>
    </row>
  </sheetData>
  <sortState ref="A10:I15">
    <sortCondition descending="1" ref="I10:I15"/>
  </sortState>
  <mergeCells count="9">
    <mergeCell ref="G6:G7"/>
    <mergeCell ref="H6:H7"/>
    <mergeCell ref="I6:I7"/>
    <mergeCell ref="B6:B7"/>
    <mergeCell ref="B2:D2"/>
    <mergeCell ref="B3:C3"/>
    <mergeCell ref="E6:E7"/>
    <mergeCell ref="F6:F7"/>
    <mergeCell ref="D6:D7"/>
  </mergeCells>
  <pageMargins left="0" right="0" top="0" bottom="0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50</vt:lpstr>
      <vt:lpstr>65</vt:lpstr>
      <vt:lpstr>85</vt:lpstr>
      <vt:lpstr>125</vt:lpstr>
      <vt:lpstr>250</vt:lpstr>
      <vt:lpstr>Ветераны</vt:lpstr>
      <vt:lpstr>Любители</vt:lpstr>
      <vt:lpstr>Коляски (1)</vt:lpstr>
      <vt:lpstr>Команды</vt:lpstr>
      <vt:lpstr>Команда(1)</vt:lpstr>
      <vt:lpstr>Лист3</vt:lpstr>
    </vt:vector>
  </TitlesOfParts>
  <Company>ОАО "ТАГМЕТ"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РОСТОВ Грицай Андрей Александрович</cp:lastModifiedBy>
  <cp:lastPrinted>2022-11-12T12:59:09Z</cp:lastPrinted>
  <dcterms:created xsi:type="dcterms:W3CDTF">2010-09-16T07:17:19Z</dcterms:created>
  <dcterms:modified xsi:type="dcterms:W3CDTF">2022-11-14T17:29:58Z</dcterms:modified>
</cp:coreProperties>
</file>